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5790" activeTab="3"/>
  </bookViews>
  <sheets>
    <sheet name="IS" sheetId="1" r:id="rId1"/>
    <sheet name="BS" sheetId="2" r:id="rId2"/>
    <sheet name="Equity" sheetId="3" r:id="rId3"/>
    <sheet name="CF" sheetId="4" r:id="rId4"/>
    <sheet name="Sheet1" sheetId="5" r:id="rId5"/>
  </sheets>
  <definedNames>
    <definedName name="_xlnm.Print_Area" localSheetId="1">'BS'!$A$1:$F$64</definedName>
    <definedName name="_xlnm.Print_Area" localSheetId="3">'CF'!$A$1:$F$80</definedName>
    <definedName name="_xlnm.Print_Area" localSheetId="0">'IS'!$A$1:$L$51</definedName>
    <definedName name="Z_2505B8EA_00F8_4075_A7C8_A681F956F3BB_.wvu.PrintArea" localSheetId="3" hidden="1">'CF'!$A$1:$F$80</definedName>
    <definedName name="Z_34F7BF16_8B1C_4A91_B2FC_032324B47373_.wvu.PrintArea" localSheetId="3" hidden="1">'CF'!$A$1:$F$80</definedName>
    <definedName name="Z_4EEE1B8F_1E7D_4316_96AB_00056CFEAEBD_.wvu.PrintArea" localSheetId="3" hidden="1">'CF'!$A$1:$F$80</definedName>
    <definedName name="Z_73E1E910_CB01_43E7_A599_17CD462677A5_.wvu.PrintArea" localSheetId="3" hidden="1">'CF'!$A$1:$F$80</definedName>
    <definedName name="Z_F285216A_1478_437E_A321_6C2220026AAC_.wvu.PrintArea" localSheetId="3" hidden="1">'CF'!$A$1:$F$80</definedName>
    <definedName name="Z_FD908235_4FF7_4FA0_A013_74273DF0DE0D_.wvu.PrintArea" localSheetId="3" hidden="1">'CF'!$A$1:$F$80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<sst xmlns="http://schemas.openxmlformats.org/spreadsheetml/2006/main" count="222" uniqueCount="154">
  <si>
    <t>OCEANCASH PACIFIC BERHAD</t>
  </si>
  <si>
    <t>(Company No : 590636-M)</t>
  </si>
  <si>
    <t>(Incorporated in Malaysia)</t>
  </si>
  <si>
    <t>(The figures have not been audited)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</si>
  <si>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</si>
  <si>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</si>
  <si>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</si>
  <si>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</si>
  <si>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</si>
  <si>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</si>
  <si>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</si>
  <si>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PERIOD</t>
  </si>
  <si>
    <t>RM'000</t>
  </si>
  <si>
    <t>Revenue</t>
  </si>
  <si>
    <t>N/A</t>
  </si>
  <si>
    <t>EBITDA</t>
  </si>
  <si>
    <t>Depreciation</t>
  </si>
  <si>
    <t>Taxation</t>
  </si>
  <si>
    <t>Weighted average number of</t>
  </si>
  <si>
    <t>shares in issue ('000)</t>
  </si>
  <si>
    <t>(UNAUDITED)</t>
  </si>
  <si>
    <t>(AUDITED)</t>
  </si>
  <si>
    <t>AS AT</t>
  </si>
  <si>
    <t>Inventories</t>
  </si>
  <si>
    <t>Trade receivables</t>
  </si>
  <si>
    <t>Cash and bank balances</t>
  </si>
  <si>
    <t>Trade payables</t>
  </si>
  <si>
    <t>Other payables and accruals</t>
  </si>
  <si>
    <t>Share capital</t>
  </si>
  <si>
    <t>Share premium</t>
  </si>
  <si>
    <t>Retained profits</t>
  </si>
  <si>
    <t>Minority interest</t>
  </si>
  <si>
    <t>TO DATE</t>
  </si>
  <si>
    <t>CASH FLOWS FROM OPERATING ACTIVITIES</t>
  </si>
  <si>
    <t>Adjustment for:-</t>
  </si>
  <si>
    <t>Interest income</t>
  </si>
  <si>
    <t>Operating profit before working capital changes</t>
  </si>
  <si>
    <t>CASH FROM OPERATIONS</t>
  </si>
  <si>
    <t>Interest paid</t>
  </si>
  <si>
    <t>Tax paid</t>
  </si>
  <si>
    <t>CASH FLOWS FOR INVESTING ACTIVITIES</t>
  </si>
  <si>
    <t>Purchase of property, plant and equipment</t>
  </si>
  <si>
    <t>CASH FLOWS FROM FINANCING ACTIVITIES</t>
  </si>
  <si>
    <t>Repayments of term loans</t>
  </si>
  <si>
    <t>NET CASH FROM FINANCING ACTIVITIES</t>
  </si>
  <si>
    <t>CASH AND CASH EQUIVALENTS</t>
  </si>
  <si>
    <t xml:space="preserve">AT BEGINNING OF THE FINANCIAL </t>
  </si>
  <si>
    <t>AT END OF THE FINANCIAL</t>
  </si>
  <si>
    <t>Bank overdraft</t>
  </si>
  <si>
    <t>Proceeds from disposal of property, plant and equipment</t>
  </si>
  <si>
    <t>UNAUDITED CONDENSED CONSOLIDATED STATEMENT OF CHANGES IN EQUITY</t>
  </si>
  <si>
    <t>Short term investment</t>
  </si>
  <si>
    <t>Short term borrowings</t>
  </si>
  <si>
    <t>Non-operating item</t>
  </si>
  <si>
    <t>Dividend income</t>
  </si>
  <si>
    <t>Interest expense</t>
  </si>
  <si>
    <t>Amount owing to directors</t>
  </si>
  <si>
    <t>Cash and cash equivalents included in the cash flow statements comprise the following: -</t>
  </si>
  <si>
    <t>N/A   Not applicable</t>
  </si>
  <si>
    <t>Interest received</t>
  </si>
  <si>
    <t>Tax refund</t>
  </si>
  <si>
    <t>NET CASHFLOW FROM OPERATING ACTIVITIES</t>
  </si>
  <si>
    <t>Long term borrowings</t>
  </si>
  <si>
    <t>EQUITY AND LIABILITIES</t>
  </si>
  <si>
    <t>Total equity</t>
  </si>
  <si>
    <t>Total liabilities</t>
  </si>
  <si>
    <t>Attributable to:-</t>
  </si>
  <si>
    <t>Equity holders of the parent</t>
  </si>
  <si>
    <t>Share</t>
  </si>
  <si>
    <t>Capital</t>
  </si>
  <si>
    <t>Premium</t>
  </si>
  <si>
    <t>Total</t>
  </si>
  <si>
    <t>Minority Interest</t>
  </si>
  <si>
    <t>Total Equity</t>
  </si>
  <si>
    <t>ASSETS</t>
  </si>
  <si>
    <t>Non-current Assets</t>
  </si>
  <si>
    <t>Prepaid lease payments</t>
  </si>
  <si>
    <t>Current assets</t>
  </si>
  <si>
    <t>TOTAL ASSETS</t>
  </si>
  <si>
    <t>Equity attributable to equity holders of the parent</t>
  </si>
  <si>
    <t>Non-current liabilities</t>
  </si>
  <si>
    <t>Current liabilities</t>
  </si>
  <si>
    <t>TOTAL EQUITY AND LIABILITIES</t>
  </si>
  <si>
    <t>Insurance claim</t>
  </si>
  <si>
    <t>Property, plant and equipment</t>
  </si>
  <si>
    <t>Other receivables, deposit and prepayments</t>
  </si>
  <si>
    <t>CASH EQUIVALENTS</t>
  </si>
  <si>
    <t>Note:</t>
  </si>
  <si>
    <t>Note</t>
  </si>
  <si>
    <t>Depreciation and prepaid lease payments</t>
  </si>
  <si>
    <t>Other income</t>
  </si>
  <si>
    <t>Finance cost</t>
  </si>
  <si>
    <t>Dividend per share (sen)</t>
  </si>
  <si>
    <t>Net changes in hire purchase</t>
  </si>
  <si>
    <t>Profit / (Loss) before taxation</t>
  </si>
  <si>
    <t>Profit / (Loss) for the period</t>
  </si>
  <si>
    <t>NET CHANGES IN CASH AND</t>
  </si>
  <si>
    <t>NET CASH FROM INVESTING ACTIVITIES</t>
  </si>
  <si>
    <t>Tax recoverable</t>
  </si>
  <si>
    <t>Amounts due to directors</t>
  </si>
  <si>
    <t>Basic earnings / (loss) per share (sen)</t>
  </si>
  <si>
    <t>Diluted earnings / (loss) per share (sen)</t>
  </si>
  <si>
    <t>Non-distributable</t>
  </si>
  <si>
    <t>Distributable</t>
  </si>
  <si>
    <t>Retained earnings/</t>
  </si>
  <si>
    <t>(Accumulated loss)</t>
  </si>
  <si>
    <t>Bank overdrafts- secured</t>
  </si>
  <si>
    <t>Net assets per ordinary share (sen) attributable to equity</t>
  </si>
  <si>
    <t>holders of the Company</t>
  </si>
  <si>
    <t>The unaudited Condensed Consolidated Cashflow Statement should be read in conjunction with the notes to the quarterly</t>
  </si>
  <si>
    <t>Deferred tax assets</t>
  </si>
  <si>
    <t>(Purchase)/withdrawal of investment</t>
  </si>
  <si>
    <t>Tax payable</t>
  </si>
  <si>
    <t>Unrealised (gain)/loss on foreign exchange</t>
  </si>
  <si>
    <t>Revaluation reserve</t>
  </si>
  <si>
    <t xml:space="preserve">Revaluation </t>
  </si>
  <si>
    <t>Reserve</t>
  </si>
  <si>
    <t>Revaluation reserve during the year</t>
  </si>
  <si>
    <t>Proceeds from term loan</t>
  </si>
  <si>
    <t>Deferred taxation</t>
  </si>
  <si>
    <t>Total non-current liabilities</t>
  </si>
  <si>
    <t>Dividend paid</t>
  </si>
  <si>
    <t>UNAUDITED CONDENSED CONSOLIDATED STATEMENT OF COMPREHENSIVE INCOME</t>
  </si>
  <si>
    <t>UNAUDITED CONDENSED CONSOLIDATED FINANCIAL POSITION</t>
  </si>
  <si>
    <t>UNAUDITED CONDENSED CONSOLIDATED STATEMENTS OF CASH FLOWS</t>
  </si>
  <si>
    <t>Total comprehensive income for the financial year</t>
  </si>
  <si>
    <t>Currency translation reserve</t>
  </si>
  <si>
    <t xml:space="preserve">Currency </t>
  </si>
  <si>
    <t>Translation Reserve</t>
  </si>
  <si>
    <t>(Gain)/Loss on disposal of property, plant and equipment</t>
  </si>
  <si>
    <t xml:space="preserve">The Unaudited Condensed Consolidated Statement of Comprehensive Income should be read in conjunction with the notes to the quarterly report and the audited financial </t>
  </si>
  <si>
    <t xml:space="preserve">The Unaudited Condensed Consolidated Financial Position should be read in conjunction with the notes to the quarterly report and the audited financial </t>
  </si>
  <si>
    <t xml:space="preserve">Currency translation reserve </t>
  </si>
  <si>
    <t>The Unaudited Condensed Consolidated Statement of Changes in Equity should be read in conjunction with the notes to the quarterly report and the audited financial statements</t>
  </si>
  <si>
    <t>Attributable To Equity Holders Of The Parent</t>
  </si>
  <si>
    <t>Profit net of tax</t>
  </si>
  <si>
    <t xml:space="preserve">Effects of exchange rate changes </t>
  </si>
  <si>
    <t>31.12.2012</t>
  </si>
  <si>
    <t>Receivables</t>
  </si>
  <si>
    <t>Payables</t>
  </si>
  <si>
    <t>Bills payables</t>
  </si>
  <si>
    <t xml:space="preserve">Balance as at 01.01.2012 </t>
  </si>
  <si>
    <t xml:space="preserve">Balance as at 31.12.2012 </t>
  </si>
  <si>
    <t>statements for the financial year ended 31 December 2012.</t>
  </si>
  <si>
    <t>for the financial year ended 31 December 2012.</t>
  </si>
  <si>
    <t>report and the audited financial statements for the financial year ended 31 December 2012.</t>
  </si>
  <si>
    <t xml:space="preserve">FOR THE PERIOD ENDED 30 SEPTEMBER 2013 </t>
  </si>
  <si>
    <t>30.09.12</t>
  </si>
  <si>
    <t>30.09.13</t>
  </si>
  <si>
    <t xml:space="preserve">FOR THE QUARTER ENDED 30 SEPTEMBER 2013 </t>
  </si>
  <si>
    <t>30.09.2013</t>
  </si>
  <si>
    <t>30.09.2012</t>
  </si>
  <si>
    <t xml:space="preserve">AS AT 30 SEPTEMBER 2013 </t>
  </si>
  <si>
    <t>Balance as at 30.09.2013</t>
  </si>
</sst>
</file>

<file path=xl/styles.xml><?xml version="1.0" encoding="utf-8"?>
<styleSheet xmlns="http://schemas.openxmlformats.org/spreadsheetml/2006/main">
  <numFmts count="26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</numFmts>
  <fonts count="40">
    <font>
      <sz val="10"/>
      <name val="Book Antiqua"/>
      <family val="0"/>
    </font>
    <font>
      <b/>
      <sz val="10"/>
      <name val="Book Antiqua"/>
      <family val="1"/>
    </font>
    <font>
      <b/>
      <sz val="12"/>
      <name val="Book Antiqua"/>
      <family val="1"/>
    </font>
    <font>
      <b/>
      <u val="single"/>
      <sz val="10"/>
      <name val="Book Antiqua"/>
      <family val="1"/>
    </font>
    <font>
      <sz val="9"/>
      <name val="Book Antiqua"/>
      <family val="1"/>
    </font>
    <font>
      <b/>
      <sz val="9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179" fontId="0" fillId="0" borderId="0" xfId="42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4" fontId="1" fillId="0" borderId="0" xfId="0" applyNumberFormat="1" applyFont="1" applyFill="1" applyAlignment="1">
      <alignment horizontal="center"/>
    </xf>
    <xf numFmtId="179" fontId="0" fillId="0" borderId="0" xfId="42" applyNumberFormat="1" applyFont="1" applyFill="1" applyAlignment="1">
      <alignment horizontal="center"/>
    </xf>
    <xf numFmtId="179" fontId="0" fillId="0" borderId="0" xfId="42" applyNumberFormat="1" applyFont="1" applyFill="1" applyBorder="1" applyAlignment="1">
      <alignment horizontal="center"/>
    </xf>
    <xf numFmtId="179" fontId="0" fillId="0" borderId="10" xfId="42" applyNumberFormat="1" applyFont="1" applyFill="1" applyBorder="1" applyAlignment="1">
      <alignment/>
    </xf>
    <xf numFmtId="179" fontId="0" fillId="0" borderId="10" xfId="42" applyNumberFormat="1" applyFont="1" applyFill="1" applyBorder="1" applyAlignment="1">
      <alignment horizontal="center"/>
    </xf>
    <xf numFmtId="179" fontId="0" fillId="0" borderId="0" xfId="42" applyNumberFormat="1" applyFont="1" applyFill="1" applyBorder="1" applyAlignment="1">
      <alignment/>
    </xf>
    <xf numFmtId="179" fontId="0" fillId="0" borderId="11" xfId="42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179" fontId="0" fillId="0" borderId="0" xfId="0" applyNumberFormat="1" applyFont="1" applyFill="1" applyAlignment="1">
      <alignment/>
    </xf>
    <xf numFmtId="179" fontId="0" fillId="0" borderId="12" xfId="42" applyNumberFormat="1" applyFont="1" applyFill="1" applyBorder="1" applyAlignment="1">
      <alignment/>
    </xf>
    <xf numFmtId="179" fontId="0" fillId="0" borderId="12" xfId="42" applyNumberFormat="1" applyFont="1" applyFill="1" applyBorder="1" applyAlignment="1">
      <alignment horizontal="center"/>
    </xf>
    <xf numFmtId="43" fontId="0" fillId="0" borderId="0" xfId="42" applyNumberFormat="1" applyFont="1" applyFill="1" applyAlignment="1">
      <alignment/>
    </xf>
    <xf numFmtId="43" fontId="0" fillId="0" borderId="0" xfId="42" applyNumberFormat="1" applyFont="1" applyFill="1" applyAlignment="1">
      <alignment horizontal="right"/>
    </xf>
    <xf numFmtId="179" fontId="0" fillId="0" borderId="0" xfId="42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11" xfId="0" applyFont="1" applyFill="1" applyBorder="1" applyAlignment="1">
      <alignment horizontal="center"/>
    </xf>
    <xf numFmtId="179" fontId="0" fillId="0" borderId="13" xfId="42" applyNumberFormat="1" applyFont="1" applyFill="1" applyBorder="1" applyAlignment="1">
      <alignment/>
    </xf>
    <xf numFmtId="179" fontId="0" fillId="0" borderId="14" xfId="42" applyNumberFormat="1" applyFont="1" applyFill="1" applyBorder="1" applyAlignment="1">
      <alignment/>
    </xf>
    <xf numFmtId="179" fontId="0" fillId="0" borderId="15" xfId="42" applyNumberFormat="1" applyFont="1" applyFill="1" applyBorder="1" applyAlignment="1">
      <alignment/>
    </xf>
    <xf numFmtId="179" fontId="0" fillId="0" borderId="16" xfId="42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79" fontId="0" fillId="0" borderId="10" xfId="42" applyNumberFormat="1" applyFont="1" applyFill="1" applyBorder="1" applyAlignment="1">
      <alignment horizontal="right"/>
    </xf>
    <xf numFmtId="179" fontId="0" fillId="0" borderId="0" xfId="42" applyNumberFormat="1" applyFont="1" applyFill="1" applyBorder="1" applyAlignment="1">
      <alignment horizontal="right"/>
    </xf>
    <xf numFmtId="179" fontId="0" fillId="0" borderId="17" xfId="42" applyNumberFormat="1" applyFont="1" applyFill="1" applyBorder="1" applyAlignment="1">
      <alignment/>
    </xf>
    <xf numFmtId="179" fontId="0" fillId="0" borderId="18" xfId="42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179" fontId="4" fillId="0" borderId="0" xfId="42" applyNumberFormat="1" applyFont="1" applyFill="1" applyAlignment="1">
      <alignment/>
    </xf>
    <xf numFmtId="179" fontId="1" fillId="0" borderId="0" xfId="42" applyNumberFormat="1" applyFont="1" applyFill="1" applyAlignment="1">
      <alignment horizontal="center"/>
    </xf>
    <xf numFmtId="0" fontId="4" fillId="0" borderId="0" xfId="0" applyFont="1" applyFill="1" applyBorder="1" applyAlignment="1">
      <alignment/>
    </xf>
    <xf numFmtId="179" fontId="4" fillId="0" borderId="0" xfId="42" applyNumberFormat="1" applyFont="1" applyFill="1" applyBorder="1" applyAlignment="1">
      <alignment/>
    </xf>
    <xf numFmtId="179" fontId="0" fillId="0" borderId="19" xfId="42" applyNumberFormat="1" applyFont="1" applyFill="1" applyBorder="1" applyAlignment="1">
      <alignment horizontal="right"/>
    </xf>
    <xf numFmtId="179" fontId="0" fillId="0" borderId="18" xfId="42" applyNumberFormat="1" applyFont="1" applyFill="1" applyBorder="1" applyAlignment="1">
      <alignment horizontal="right"/>
    </xf>
    <xf numFmtId="179" fontId="0" fillId="0" borderId="20" xfId="42" applyNumberFormat="1" applyFont="1" applyFill="1" applyBorder="1" applyAlignment="1">
      <alignment horizontal="right"/>
    </xf>
    <xf numFmtId="179" fontId="0" fillId="0" borderId="21" xfId="42" applyNumberFormat="1" applyFont="1" applyFill="1" applyBorder="1" applyAlignment="1">
      <alignment horizontal="right"/>
    </xf>
    <xf numFmtId="179" fontId="0" fillId="0" borderId="22" xfId="42" applyNumberFormat="1" applyFont="1" applyFill="1" applyBorder="1" applyAlignment="1">
      <alignment horizontal="right"/>
    </xf>
    <xf numFmtId="179" fontId="0" fillId="0" borderId="23" xfId="42" applyNumberFormat="1" applyFont="1" applyFill="1" applyBorder="1" applyAlignment="1">
      <alignment horizontal="right"/>
    </xf>
    <xf numFmtId="179" fontId="0" fillId="0" borderId="24" xfId="42" applyNumberFormat="1" applyFont="1" applyFill="1" applyBorder="1" applyAlignment="1">
      <alignment horizontal="right"/>
    </xf>
    <xf numFmtId="179" fontId="0" fillId="0" borderId="23" xfId="42" applyNumberFormat="1" applyFont="1" applyFill="1" applyBorder="1" applyAlignment="1">
      <alignment/>
    </xf>
    <xf numFmtId="179" fontId="0" fillId="0" borderId="24" xfId="42" applyNumberFormat="1" applyFont="1" applyFill="1" applyBorder="1" applyAlignment="1">
      <alignment/>
    </xf>
    <xf numFmtId="180" fontId="0" fillId="0" borderId="0" xfId="42" applyNumberFormat="1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showGridLines="0" view="pageBreakPreview" zoomScaleSheetLayoutView="100" zoomScalePageLayoutView="0" workbookViewId="0" topLeftCell="A33">
      <selection activeCell="G27" sqref="G27"/>
    </sheetView>
  </sheetViews>
  <sheetFormatPr defaultColWidth="9.140625" defaultRowHeight="13.5"/>
  <cols>
    <col min="1" max="1" width="38.8515625" style="2" customWidth="1"/>
    <col min="2" max="2" width="1.57421875" style="2" customWidth="1"/>
    <col min="3" max="3" width="15.140625" style="2" customWidth="1"/>
    <col min="4" max="4" width="2.28125" style="2" customWidth="1"/>
    <col min="5" max="5" width="18.7109375" style="2" customWidth="1"/>
    <col min="6" max="6" width="2.28125" style="2" customWidth="1"/>
    <col min="7" max="7" width="13.8515625" style="2" customWidth="1"/>
    <col min="8" max="8" width="2.28125" style="2" customWidth="1"/>
    <col min="9" max="9" width="20.00390625" style="2" customWidth="1"/>
    <col min="10" max="16384" width="9.140625" style="2" customWidth="1"/>
  </cols>
  <sheetData>
    <row r="1" spans="1:2" ht="16.5">
      <c r="A1" s="13" t="s">
        <v>0</v>
      </c>
      <c r="B1" s="13"/>
    </row>
    <row r="2" ht="13.5">
      <c r="A2" s="2" t="s">
        <v>1</v>
      </c>
    </row>
    <row r="3" ht="13.5">
      <c r="A3" s="2" t="s">
        <v>2</v>
      </c>
    </row>
    <row r="5" spans="1:2" ht="16.5">
      <c r="A5" s="13" t="s">
        <v>122</v>
      </c>
      <c r="B5" s="13"/>
    </row>
    <row r="6" spans="1:2" ht="16.5">
      <c r="A6" s="13" t="s">
        <v>149</v>
      </c>
      <c r="B6" s="13"/>
    </row>
    <row r="7" spans="1:2" ht="15">
      <c r="A7" s="5" t="s">
        <v>3</v>
      </c>
      <c r="B7" s="5"/>
    </row>
    <row r="8" spans="1:2" ht="15">
      <c r="A8" s="5"/>
      <c r="B8" s="5"/>
    </row>
    <row r="9" spans="1:9" ht="15">
      <c r="A9" s="5"/>
      <c r="B9" s="5"/>
      <c r="C9" s="14" t="s">
        <v>4</v>
      </c>
      <c r="D9" s="14"/>
      <c r="E9" s="14"/>
      <c r="F9" s="4"/>
      <c r="G9" s="14" t="s">
        <v>5</v>
      </c>
      <c r="H9" s="14"/>
      <c r="I9" s="14"/>
    </row>
    <row r="10" spans="1:9" ht="8.25" customHeight="1">
      <c r="A10" s="5"/>
      <c r="B10" s="5"/>
      <c r="C10" s="15"/>
      <c r="D10" s="15"/>
      <c r="E10" s="15"/>
      <c r="F10" s="4"/>
      <c r="G10" s="15"/>
      <c r="H10" s="15"/>
      <c r="I10" s="15"/>
    </row>
    <row r="11" spans="3:9" ht="15">
      <c r="C11" s="4" t="s">
        <v>6</v>
      </c>
      <c r="D11" s="4"/>
      <c r="E11" s="4" t="s">
        <v>7</v>
      </c>
      <c r="F11" s="4"/>
      <c r="G11" s="4" t="s">
        <v>6</v>
      </c>
      <c r="H11" s="4"/>
      <c r="I11" s="4" t="s">
        <v>7</v>
      </c>
    </row>
    <row r="12" spans="3:9" ht="15">
      <c r="C12" s="4" t="s">
        <v>8</v>
      </c>
      <c r="D12" s="4"/>
      <c r="E12" s="4" t="s">
        <v>9</v>
      </c>
      <c r="F12" s="4"/>
      <c r="G12" s="4" t="s">
        <v>8</v>
      </c>
      <c r="H12" s="4"/>
      <c r="I12" s="4" t="s">
        <v>9</v>
      </c>
    </row>
    <row r="13" spans="3:9" ht="15">
      <c r="C13" s="4" t="s">
        <v>10</v>
      </c>
      <c r="D13" s="4"/>
      <c r="E13" s="4" t="s">
        <v>10</v>
      </c>
      <c r="F13" s="4"/>
      <c r="G13" s="4" t="s">
        <v>32</v>
      </c>
      <c r="H13" s="4"/>
      <c r="I13" s="4" t="s">
        <v>11</v>
      </c>
    </row>
    <row r="14" spans="3:9" ht="15">
      <c r="C14" s="6" t="s">
        <v>150</v>
      </c>
      <c r="D14" s="6"/>
      <c r="E14" s="6" t="s">
        <v>151</v>
      </c>
      <c r="F14" s="6"/>
      <c r="G14" s="6" t="s">
        <v>150</v>
      </c>
      <c r="H14" s="6"/>
      <c r="I14" s="6" t="s">
        <v>151</v>
      </c>
    </row>
    <row r="15" spans="3:9" ht="15">
      <c r="C15" s="16" t="s">
        <v>12</v>
      </c>
      <c r="D15" s="16"/>
      <c r="E15" s="16" t="s">
        <v>12</v>
      </c>
      <c r="F15" s="16"/>
      <c r="G15" s="16" t="s">
        <v>12</v>
      </c>
      <c r="H15" s="16"/>
      <c r="I15" s="16" t="s">
        <v>12</v>
      </c>
    </row>
    <row r="16" spans="3:9" ht="13.5">
      <c r="C16" s="17"/>
      <c r="D16" s="17"/>
      <c r="E16" s="17"/>
      <c r="F16" s="17"/>
      <c r="G16" s="17"/>
      <c r="H16" s="17"/>
      <c r="I16" s="17"/>
    </row>
    <row r="17" spans="1:9" ht="14.25" thickBot="1">
      <c r="A17" s="2" t="s">
        <v>13</v>
      </c>
      <c r="C17" s="12">
        <v>19065</v>
      </c>
      <c r="E17" s="12">
        <v>14765</v>
      </c>
      <c r="F17" s="1"/>
      <c r="G17" s="12">
        <v>49380</v>
      </c>
      <c r="H17" s="1"/>
      <c r="I17" s="12">
        <v>43298</v>
      </c>
    </row>
    <row r="18" spans="3:9" ht="13.5">
      <c r="C18" s="1"/>
      <c r="E18" s="1"/>
      <c r="F18" s="1"/>
      <c r="G18" s="1"/>
      <c r="H18" s="1"/>
      <c r="I18" s="1"/>
    </row>
    <row r="19" spans="1:9" ht="13.5">
      <c r="A19" s="2" t="s">
        <v>90</v>
      </c>
      <c r="C19" s="1">
        <v>0</v>
      </c>
      <c r="E19" s="1">
        <v>5</v>
      </c>
      <c r="F19" s="1"/>
      <c r="G19" s="1">
        <v>60</v>
      </c>
      <c r="H19" s="1"/>
      <c r="I19" s="1">
        <v>115</v>
      </c>
    </row>
    <row r="20" spans="1:9" ht="13.5">
      <c r="A20" s="18"/>
      <c r="C20" s="9"/>
      <c r="E20" s="9"/>
      <c r="F20" s="1"/>
      <c r="G20" s="9"/>
      <c r="H20" s="1"/>
      <c r="I20" s="9"/>
    </row>
    <row r="21" spans="1:9" ht="13.5">
      <c r="A21" s="2" t="s">
        <v>15</v>
      </c>
      <c r="C21" s="1">
        <v>3565</v>
      </c>
      <c r="E21" s="1">
        <v>3026</v>
      </c>
      <c r="F21" s="1"/>
      <c r="G21" s="1">
        <v>8898</v>
      </c>
      <c r="H21" s="1"/>
      <c r="I21" s="1">
        <v>7116</v>
      </c>
    </row>
    <row r="22" spans="1:9" ht="13.5">
      <c r="A22" s="18"/>
      <c r="C22" s="1"/>
      <c r="E22" s="7"/>
      <c r="F22" s="1"/>
      <c r="G22" s="1"/>
      <c r="H22" s="1"/>
      <c r="I22" s="7"/>
    </row>
    <row r="23" spans="1:9" ht="13.5">
      <c r="A23" s="3" t="s">
        <v>91</v>
      </c>
      <c r="C23" s="1">
        <v>-170</v>
      </c>
      <c r="E23" s="7">
        <v>-243</v>
      </c>
      <c r="F23" s="1"/>
      <c r="G23" s="1">
        <v>-557</v>
      </c>
      <c r="H23" s="1"/>
      <c r="I23" s="7">
        <v>-820</v>
      </c>
    </row>
    <row r="24" spans="3:9" ht="13.5">
      <c r="C24" s="1"/>
      <c r="E24" s="7"/>
      <c r="F24" s="1"/>
      <c r="G24" s="1"/>
      <c r="H24" s="1"/>
      <c r="I24" s="7"/>
    </row>
    <row r="25" spans="1:9" ht="13.5">
      <c r="A25" s="2" t="s">
        <v>16</v>
      </c>
      <c r="C25" s="1">
        <v>-914</v>
      </c>
      <c r="E25" s="7">
        <v>-1010</v>
      </c>
      <c r="F25" s="1"/>
      <c r="G25" s="1">
        <v>-2944</v>
      </c>
      <c r="H25" s="1"/>
      <c r="I25" s="7">
        <v>-3051</v>
      </c>
    </row>
    <row r="26" spans="3:9" ht="13.5">
      <c r="C26" s="9"/>
      <c r="E26" s="10"/>
      <c r="F26" s="1"/>
      <c r="G26" s="9"/>
      <c r="H26" s="1"/>
      <c r="I26" s="10"/>
    </row>
    <row r="27" spans="1:9" ht="13.5">
      <c r="A27" s="2" t="s">
        <v>94</v>
      </c>
      <c r="C27" s="1">
        <f>SUM(C21:C26)</f>
        <v>2481</v>
      </c>
      <c r="E27" s="1">
        <f>SUM(E21:E26)</f>
        <v>1773</v>
      </c>
      <c r="F27" s="1"/>
      <c r="G27" s="1">
        <f>SUM(G21:G26)</f>
        <v>5397</v>
      </c>
      <c r="H27" s="1"/>
      <c r="I27" s="1">
        <f>SUM(I21:I26)</f>
        <v>3245</v>
      </c>
    </row>
    <row r="28" spans="3:9" ht="13.5">
      <c r="C28" s="1"/>
      <c r="E28" s="7"/>
      <c r="F28" s="1"/>
      <c r="G28" s="1"/>
      <c r="H28" s="1"/>
      <c r="I28" s="7"/>
    </row>
    <row r="29" spans="1:9" ht="13.5">
      <c r="A29" s="2" t="s">
        <v>17</v>
      </c>
      <c r="C29" s="1">
        <v>-592</v>
      </c>
      <c r="E29" s="7">
        <v>-558</v>
      </c>
      <c r="F29" s="1"/>
      <c r="G29" s="1">
        <v>-1410</v>
      </c>
      <c r="H29" s="1"/>
      <c r="I29" s="7">
        <v>-1341</v>
      </c>
    </row>
    <row r="30" spans="3:9" ht="13.5">
      <c r="C30" s="9"/>
      <c r="E30" s="10"/>
      <c r="F30" s="1"/>
      <c r="G30" s="9"/>
      <c r="H30" s="1"/>
      <c r="I30" s="10"/>
    </row>
    <row r="31" spans="1:9" ht="14.25" thickBot="1">
      <c r="A31" s="2" t="s">
        <v>95</v>
      </c>
      <c r="C31" s="19">
        <f>SUM(C27:C30)</f>
        <v>1889</v>
      </c>
      <c r="E31" s="19">
        <f>SUM(E27:E30)</f>
        <v>1215</v>
      </c>
      <c r="F31" s="1"/>
      <c r="G31" s="19">
        <f>SUM(G27:G30)</f>
        <v>3987</v>
      </c>
      <c r="H31" s="1"/>
      <c r="I31" s="19">
        <f>SUM(I27:I30)</f>
        <v>1904</v>
      </c>
    </row>
    <row r="32" spans="3:9" ht="14.25" thickTop="1">
      <c r="C32" s="1"/>
      <c r="E32" s="7"/>
      <c r="F32" s="1"/>
      <c r="G32" s="1"/>
      <c r="H32" s="1"/>
      <c r="I32" s="7"/>
    </row>
    <row r="33" spans="3:9" ht="13.5">
      <c r="C33" s="11"/>
      <c r="E33" s="11"/>
      <c r="F33" s="1"/>
      <c r="G33" s="11"/>
      <c r="H33" s="1"/>
      <c r="I33" s="11"/>
    </row>
    <row r="34" spans="1:9" ht="13.5">
      <c r="A34" s="2" t="s">
        <v>66</v>
      </c>
      <c r="C34" s="11"/>
      <c r="E34" s="11"/>
      <c r="F34" s="1"/>
      <c r="G34" s="11"/>
      <c r="H34" s="1"/>
      <c r="I34" s="11"/>
    </row>
    <row r="35" spans="1:9" ht="13.5">
      <c r="A35" s="2" t="s">
        <v>67</v>
      </c>
      <c r="C35" s="11">
        <f>C31</f>
        <v>1889</v>
      </c>
      <c r="E35" s="11">
        <f>E31</f>
        <v>1215</v>
      </c>
      <c r="F35" s="1"/>
      <c r="G35" s="11">
        <f>G31</f>
        <v>3987</v>
      </c>
      <c r="H35" s="1"/>
      <c r="I35" s="11">
        <f>I31</f>
        <v>1904</v>
      </c>
    </row>
    <row r="36" spans="1:9" ht="13.5">
      <c r="A36" s="2" t="s">
        <v>31</v>
      </c>
      <c r="C36" s="11">
        <v>0</v>
      </c>
      <c r="E36" s="11">
        <v>0</v>
      </c>
      <c r="F36" s="1"/>
      <c r="G36" s="11">
        <v>0</v>
      </c>
      <c r="H36" s="1"/>
      <c r="I36" s="11">
        <v>0</v>
      </c>
    </row>
    <row r="37" spans="3:9" ht="14.25" thickBot="1">
      <c r="C37" s="20">
        <f>SUM(C35:C36)</f>
        <v>1889</v>
      </c>
      <c r="E37" s="20">
        <f>SUM(E35:E36)</f>
        <v>1215</v>
      </c>
      <c r="F37" s="1"/>
      <c r="G37" s="20">
        <f>SUM(G35:G36)</f>
        <v>3987</v>
      </c>
      <c r="H37" s="1"/>
      <c r="I37" s="20">
        <f>SUM(I35:I36)</f>
        <v>1904</v>
      </c>
    </row>
    <row r="38" spans="1:9" ht="14.25" thickTop="1">
      <c r="A38" s="2" t="s">
        <v>18</v>
      </c>
      <c r="C38" s="1"/>
      <c r="E38" s="7"/>
      <c r="F38" s="1"/>
      <c r="G38" s="1"/>
      <c r="H38" s="1"/>
      <c r="I38" s="7"/>
    </row>
    <row r="39" spans="1:9" ht="13.5">
      <c r="A39" s="2" t="s">
        <v>19</v>
      </c>
      <c r="C39" s="1">
        <v>223000</v>
      </c>
      <c r="E39" s="7">
        <v>223000</v>
      </c>
      <c r="F39" s="1"/>
      <c r="G39" s="1">
        <v>223000</v>
      </c>
      <c r="H39" s="1"/>
      <c r="I39" s="7">
        <v>223000</v>
      </c>
    </row>
    <row r="40" spans="3:9" ht="13.5">
      <c r="C40" s="1"/>
      <c r="E40" s="7"/>
      <c r="F40" s="1"/>
      <c r="G40" s="1"/>
      <c r="H40" s="1"/>
      <c r="I40" s="7"/>
    </row>
    <row r="41" spans="1:9" ht="13.5">
      <c r="A41" s="2" t="s">
        <v>100</v>
      </c>
      <c r="C41" s="21">
        <f>C31/C39*100</f>
        <v>0.847085201793722</v>
      </c>
      <c r="E41" s="21">
        <f>E31/E39*100</f>
        <v>0.5448430493273543</v>
      </c>
      <c r="F41" s="1"/>
      <c r="G41" s="21">
        <f>G31/G39*100</f>
        <v>1.7878923766816144</v>
      </c>
      <c r="H41" s="1"/>
      <c r="I41" s="21">
        <f>I31/I39*100</f>
        <v>0.8538116591928251</v>
      </c>
    </row>
    <row r="42" spans="3:9" ht="13.5">
      <c r="C42" s="21"/>
      <c r="E42" s="7"/>
      <c r="F42" s="1"/>
      <c r="G42" s="1"/>
      <c r="H42" s="1"/>
      <c r="I42" s="7"/>
    </row>
    <row r="43" spans="1:9" ht="13.5">
      <c r="A43" s="2" t="s">
        <v>101</v>
      </c>
      <c r="C43" s="22" t="s">
        <v>14</v>
      </c>
      <c r="E43" s="23" t="s">
        <v>14</v>
      </c>
      <c r="F43" s="1"/>
      <c r="G43" s="23" t="s">
        <v>14</v>
      </c>
      <c r="H43" s="1"/>
      <c r="I43" s="23" t="s">
        <v>14</v>
      </c>
    </row>
    <row r="44" spans="3:9" ht="13.5">
      <c r="C44" s="22"/>
      <c r="E44" s="23"/>
      <c r="F44" s="1"/>
      <c r="G44" s="23"/>
      <c r="H44" s="1"/>
      <c r="I44" s="23"/>
    </row>
    <row r="45" spans="1:9" ht="13.5">
      <c r="A45" s="2" t="s">
        <v>92</v>
      </c>
      <c r="C45" s="51" t="s">
        <v>14</v>
      </c>
      <c r="E45" s="51" t="s">
        <v>14</v>
      </c>
      <c r="G45" s="51" t="s">
        <v>14</v>
      </c>
      <c r="I45" s="51" t="s">
        <v>14</v>
      </c>
    </row>
    <row r="46" spans="3:7" ht="13.5">
      <c r="C46" s="1"/>
      <c r="G46" s="1"/>
    </row>
    <row r="47" ht="13.5">
      <c r="A47" s="2" t="s">
        <v>130</v>
      </c>
    </row>
    <row r="48" ht="13.5">
      <c r="A48" s="2" t="s">
        <v>143</v>
      </c>
    </row>
    <row r="50" ht="14.25">
      <c r="A50" s="24" t="s">
        <v>87</v>
      </c>
    </row>
    <row r="51" ht="13.5">
      <c r="A51" s="25" t="s">
        <v>58</v>
      </c>
    </row>
  </sheetData>
  <sheetProtection/>
  <printOptions/>
  <pageMargins left="0.73" right="0.14" top="0.8" bottom="0.61" header="0.5" footer="0.33"/>
  <pageSetup horizontalDpi="600" verticalDpi="600" orientation="portrait" paperSize="9" scale="73" r:id="rId1"/>
  <headerFooter alignWithMargins="0">
    <oddFooter>&amp;R1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4"/>
  <sheetViews>
    <sheetView showGridLines="0" view="pageBreakPreview" zoomScaleSheetLayoutView="100" zoomScalePageLayoutView="0" workbookViewId="0" topLeftCell="A4">
      <selection activeCell="C17" sqref="C17"/>
    </sheetView>
  </sheetViews>
  <sheetFormatPr defaultColWidth="9.140625" defaultRowHeight="13.5"/>
  <cols>
    <col min="1" max="1" width="49.00390625" style="2" customWidth="1"/>
    <col min="2" max="2" width="4.140625" style="2" customWidth="1"/>
    <col min="3" max="3" width="22.7109375" style="2" customWidth="1"/>
    <col min="4" max="4" width="4.7109375" style="2" customWidth="1"/>
    <col min="5" max="5" width="23.7109375" style="2" customWidth="1"/>
    <col min="6" max="6" width="5.421875" style="2" customWidth="1"/>
    <col min="7" max="16384" width="9.140625" style="2" customWidth="1"/>
  </cols>
  <sheetData>
    <row r="1" ht="16.5">
      <c r="A1" s="13" t="s">
        <v>0</v>
      </c>
    </row>
    <row r="2" ht="13.5">
      <c r="A2" s="2" t="s">
        <v>1</v>
      </c>
    </row>
    <row r="3" ht="13.5">
      <c r="A3" s="2" t="s">
        <v>2</v>
      </c>
    </row>
    <row r="5" ht="16.5">
      <c r="A5" s="13" t="s">
        <v>123</v>
      </c>
    </row>
    <row r="6" ht="16.5">
      <c r="A6" s="13" t="s">
        <v>152</v>
      </c>
    </row>
    <row r="7" ht="15">
      <c r="A7" s="5" t="s">
        <v>3</v>
      </c>
    </row>
    <row r="8" ht="15">
      <c r="A8" s="5"/>
    </row>
    <row r="9" spans="1:5" ht="15.75" thickBot="1">
      <c r="A9" s="5"/>
      <c r="C9" s="26" t="s">
        <v>20</v>
      </c>
      <c r="E9" s="26" t="s">
        <v>21</v>
      </c>
    </row>
    <row r="10" ht="15">
      <c r="A10" s="5"/>
    </row>
    <row r="11" spans="1:5" ht="15">
      <c r="A11" s="5"/>
      <c r="C11" s="4" t="s">
        <v>22</v>
      </c>
      <c r="D11" s="4"/>
      <c r="E11" s="4" t="s">
        <v>22</v>
      </c>
    </row>
    <row r="12" spans="3:5" ht="15">
      <c r="C12" s="6" t="s">
        <v>148</v>
      </c>
      <c r="D12" s="4"/>
      <c r="E12" s="6" t="s">
        <v>137</v>
      </c>
    </row>
    <row r="13" spans="3:5" ht="15">
      <c r="C13" s="6" t="s">
        <v>12</v>
      </c>
      <c r="D13" s="4"/>
      <c r="E13" s="6" t="s">
        <v>12</v>
      </c>
    </row>
    <row r="14" spans="1:5" ht="15">
      <c r="A14" s="5" t="s">
        <v>74</v>
      </c>
      <c r="C14" s="6"/>
      <c r="D14" s="4"/>
      <c r="E14" s="6"/>
    </row>
    <row r="15" ht="15">
      <c r="A15" s="5" t="s">
        <v>75</v>
      </c>
    </row>
    <row r="16" spans="1:5" ht="13.5">
      <c r="A16" s="2" t="s">
        <v>84</v>
      </c>
      <c r="C16" s="1">
        <v>35617</v>
      </c>
      <c r="E16" s="1">
        <v>39158</v>
      </c>
    </row>
    <row r="17" spans="1:5" ht="13.5">
      <c r="A17" s="2" t="s">
        <v>76</v>
      </c>
      <c r="C17" s="11">
        <v>0</v>
      </c>
      <c r="E17" s="11">
        <v>0</v>
      </c>
    </row>
    <row r="18" spans="1:5" ht="13.5">
      <c r="A18" s="2" t="s">
        <v>110</v>
      </c>
      <c r="C18" s="1">
        <v>2381</v>
      </c>
      <c r="E18" s="1">
        <v>2385</v>
      </c>
    </row>
    <row r="19" spans="3:5" ht="13.5">
      <c r="C19" s="1"/>
      <c r="E19" s="1"/>
    </row>
    <row r="20" spans="1:5" ht="15">
      <c r="A20" s="5" t="s">
        <v>77</v>
      </c>
      <c r="C20" s="1"/>
      <c r="E20" s="1"/>
    </row>
    <row r="21" spans="1:5" ht="13.5">
      <c r="A21" s="2" t="s">
        <v>23</v>
      </c>
      <c r="C21" s="27">
        <v>6670</v>
      </c>
      <c r="E21" s="27">
        <v>5783</v>
      </c>
    </row>
    <row r="22" spans="1:5" ht="13.5">
      <c r="A22" s="2" t="s">
        <v>24</v>
      </c>
      <c r="C22" s="28">
        <v>13865</v>
      </c>
      <c r="E22" s="28">
        <v>12836</v>
      </c>
    </row>
    <row r="23" spans="1:5" ht="13.5">
      <c r="A23" s="2" t="s">
        <v>85</v>
      </c>
      <c r="C23" s="28">
        <v>1577</v>
      </c>
      <c r="E23" s="28">
        <v>1005</v>
      </c>
    </row>
    <row r="24" spans="1:5" ht="13.5">
      <c r="A24" s="2" t="s">
        <v>98</v>
      </c>
      <c r="C24" s="28">
        <v>68</v>
      </c>
      <c r="E24" s="28">
        <v>67</v>
      </c>
    </row>
    <row r="25" spans="1:5" ht="13.5">
      <c r="A25" s="2" t="s">
        <v>25</v>
      </c>
      <c r="C25" s="29">
        <v>10955</v>
      </c>
      <c r="E25" s="29">
        <v>7170</v>
      </c>
    </row>
    <row r="26" spans="3:5" ht="13.5">
      <c r="C26" s="29">
        <f>SUM(C21:C25)</f>
        <v>33135</v>
      </c>
      <c r="E26" s="29">
        <f>SUM(E21:E25)</f>
        <v>26861</v>
      </c>
    </row>
    <row r="27" spans="3:5" ht="13.5">
      <c r="C27" s="11"/>
      <c r="E27" s="11"/>
    </row>
    <row r="28" spans="1:5" ht="15.75" thickBot="1">
      <c r="A28" s="5" t="s">
        <v>78</v>
      </c>
      <c r="C28" s="19">
        <f>C26+C17+C16+C18</f>
        <v>71133</v>
      </c>
      <c r="E28" s="19">
        <f>E26+E17+E16+E18</f>
        <v>68404</v>
      </c>
    </row>
    <row r="29" spans="3:5" ht="14.25" thickTop="1">
      <c r="C29" s="1"/>
      <c r="E29" s="1"/>
    </row>
    <row r="30" spans="3:5" ht="13.5">
      <c r="C30" s="1"/>
      <c r="E30" s="1"/>
    </row>
    <row r="31" spans="1:5" ht="15">
      <c r="A31" s="5" t="s">
        <v>63</v>
      </c>
      <c r="C31" s="1"/>
      <c r="E31" s="1"/>
    </row>
    <row r="32" spans="3:5" ht="8.25" customHeight="1">
      <c r="C32" s="1"/>
      <c r="E32" s="1"/>
    </row>
    <row r="33" spans="1:5" ht="13.5">
      <c r="A33" s="2" t="s">
        <v>28</v>
      </c>
      <c r="C33" s="1">
        <v>22300</v>
      </c>
      <c r="E33" s="1">
        <v>22300</v>
      </c>
    </row>
    <row r="34" spans="1:5" ht="13.5">
      <c r="A34" s="2" t="s">
        <v>29</v>
      </c>
      <c r="C34" s="1">
        <v>3949</v>
      </c>
      <c r="E34" s="1">
        <v>3949</v>
      </c>
    </row>
    <row r="35" spans="1:5" ht="13.5">
      <c r="A35" s="2" t="s">
        <v>114</v>
      </c>
      <c r="C35" s="1">
        <v>2980</v>
      </c>
      <c r="E35" s="1">
        <v>3018</v>
      </c>
    </row>
    <row r="36" spans="1:5" ht="13.5">
      <c r="A36" s="2" t="s">
        <v>126</v>
      </c>
      <c r="C36" s="1">
        <v>-154</v>
      </c>
      <c r="E36" s="1">
        <v>-30</v>
      </c>
    </row>
    <row r="37" spans="1:5" ht="13.5">
      <c r="A37" s="2" t="s">
        <v>30</v>
      </c>
      <c r="C37" s="9">
        <v>18664</v>
      </c>
      <c r="E37" s="9">
        <v>14639</v>
      </c>
    </row>
    <row r="38" spans="1:5" ht="15">
      <c r="A38" s="5" t="s">
        <v>79</v>
      </c>
      <c r="C38" s="1">
        <f>SUM(C33:C37)</f>
        <v>47739</v>
      </c>
      <c r="E38" s="1">
        <f>SUM(E33:E37)</f>
        <v>43876</v>
      </c>
    </row>
    <row r="39" spans="1:5" ht="15">
      <c r="A39" s="5"/>
      <c r="C39" s="1"/>
      <c r="E39" s="1"/>
    </row>
    <row r="40" spans="3:5" ht="13.5">
      <c r="C40" s="9"/>
      <c r="E40" s="9"/>
    </row>
    <row r="41" spans="1:5" ht="15">
      <c r="A41" s="5" t="s">
        <v>64</v>
      </c>
      <c r="C41" s="1">
        <f>SUM(C38:C40)</f>
        <v>47739</v>
      </c>
      <c r="E41" s="1">
        <f>SUM(E38:E40)</f>
        <v>43876</v>
      </c>
    </row>
    <row r="42" spans="3:5" ht="13.5">
      <c r="C42" s="1"/>
      <c r="E42" s="1"/>
    </row>
    <row r="43" spans="1:5" ht="15">
      <c r="A43" s="5" t="s">
        <v>80</v>
      </c>
      <c r="C43" s="1"/>
      <c r="E43" s="1"/>
    </row>
    <row r="44" spans="1:5" ht="13.5">
      <c r="A44" s="2" t="s">
        <v>62</v>
      </c>
      <c r="C44" s="11">
        <v>2591</v>
      </c>
      <c r="D44" s="3"/>
      <c r="E44" s="11">
        <v>4203</v>
      </c>
    </row>
    <row r="45" spans="1:5" ht="13.5">
      <c r="A45" s="2" t="s">
        <v>119</v>
      </c>
      <c r="C45" s="9">
        <v>2294</v>
      </c>
      <c r="E45" s="9">
        <v>2334</v>
      </c>
    </row>
    <row r="46" spans="1:5" ht="15">
      <c r="A46" s="5" t="s">
        <v>120</v>
      </c>
      <c r="C46" s="11">
        <f>SUM(C44:C45)</f>
        <v>4885</v>
      </c>
      <c r="E46" s="11">
        <f>SUM(E44:E45)</f>
        <v>6537</v>
      </c>
    </row>
    <row r="47" spans="3:5" ht="13.5">
      <c r="C47" s="1"/>
      <c r="E47" s="1"/>
    </row>
    <row r="48" spans="1:5" ht="15">
      <c r="A48" s="5" t="s">
        <v>81</v>
      </c>
      <c r="C48" s="1"/>
      <c r="E48" s="1"/>
    </row>
    <row r="49" spans="1:5" ht="13.5">
      <c r="A49" s="2" t="s">
        <v>26</v>
      </c>
      <c r="C49" s="27">
        <v>2109</v>
      </c>
      <c r="E49" s="27">
        <v>2203</v>
      </c>
    </row>
    <row r="50" spans="1:5" ht="13.5">
      <c r="A50" s="2" t="s">
        <v>27</v>
      </c>
      <c r="C50" s="28">
        <v>1773</v>
      </c>
      <c r="E50" s="28">
        <v>1578</v>
      </c>
    </row>
    <row r="51" spans="1:5" ht="13.5">
      <c r="A51" s="2" t="s">
        <v>99</v>
      </c>
      <c r="C51" s="28">
        <v>2356</v>
      </c>
      <c r="E51" s="28">
        <v>3464</v>
      </c>
    </row>
    <row r="52" spans="1:5" ht="13.5">
      <c r="A52" s="2" t="s">
        <v>52</v>
      </c>
      <c r="C52" s="28">
        <v>11607</v>
      </c>
      <c r="E52" s="28">
        <v>9491</v>
      </c>
    </row>
    <row r="53" spans="1:5" ht="13.5">
      <c r="A53" s="2" t="s">
        <v>106</v>
      </c>
      <c r="C53" s="28">
        <v>293</v>
      </c>
      <c r="E53" s="28">
        <v>1042</v>
      </c>
    </row>
    <row r="54" spans="1:5" ht="13.5">
      <c r="A54" s="2" t="s">
        <v>112</v>
      </c>
      <c r="C54" s="28">
        <v>371</v>
      </c>
      <c r="E54" s="28">
        <v>213</v>
      </c>
    </row>
    <row r="55" spans="3:5" ht="13.5">
      <c r="C55" s="30">
        <f>SUM(C49:C54)</f>
        <v>18509</v>
      </c>
      <c r="E55" s="30">
        <f>SUM(E49:E54)</f>
        <v>17991</v>
      </c>
    </row>
    <row r="56" spans="3:5" ht="13.5">
      <c r="C56" s="1"/>
      <c r="E56" s="1"/>
    </row>
    <row r="57" spans="1:5" ht="15">
      <c r="A57" s="5" t="s">
        <v>65</v>
      </c>
      <c r="C57" s="9">
        <f>C55+C46</f>
        <v>23394</v>
      </c>
      <c r="E57" s="9">
        <f>E55+E46</f>
        <v>24528</v>
      </c>
    </row>
    <row r="58" spans="1:5" ht="15.75" thickBot="1">
      <c r="A58" s="5" t="s">
        <v>82</v>
      </c>
      <c r="C58" s="19">
        <f>C57+C41</f>
        <v>71133</v>
      </c>
      <c r="E58" s="19">
        <f>E57+E41</f>
        <v>68404</v>
      </c>
    </row>
    <row r="59" spans="3:5" ht="14.25" thickTop="1">
      <c r="C59" s="1"/>
      <c r="E59" s="1"/>
    </row>
    <row r="60" spans="1:5" ht="13.5">
      <c r="A60" s="2" t="s">
        <v>107</v>
      </c>
      <c r="B60" s="25"/>
      <c r="C60" s="31">
        <f>C41/C33*10</f>
        <v>21.407623318385653</v>
      </c>
      <c r="E60" s="31">
        <f>E41/E33*10</f>
        <v>19.675336322869956</v>
      </c>
    </row>
    <row r="61" spans="1:5" ht="13.5">
      <c r="A61" s="2" t="s">
        <v>108</v>
      </c>
      <c r="B61" s="25"/>
      <c r="C61" s="31"/>
      <c r="E61" s="31"/>
    </row>
    <row r="63" ht="13.5">
      <c r="A63" s="2" t="s">
        <v>131</v>
      </c>
    </row>
    <row r="64" ht="13.5">
      <c r="A64" s="2" t="s">
        <v>143</v>
      </c>
    </row>
  </sheetData>
  <sheetProtection/>
  <printOptions/>
  <pageMargins left="0.75" right="0.46" top="0.8" bottom="0.47" header="0.5" footer="0.28"/>
  <pageSetup horizontalDpi="600" verticalDpi="600" orientation="portrait" paperSize="9" scale="76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zoomScale="80" zoomScaleNormal="80" zoomScaleSheetLayoutView="75" zoomScalePageLayoutView="0" workbookViewId="0" topLeftCell="A1">
      <selection activeCell="A42" sqref="A42"/>
    </sheetView>
  </sheetViews>
  <sheetFormatPr defaultColWidth="9.140625" defaultRowHeight="13.5"/>
  <cols>
    <col min="1" max="1" width="41.28125" style="2" customWidth="1"/>
    <col min="2" max="2" width="2.7109375" style="2" customWidth="1"/>
    <col min="3" max="3" width="5.57421875" style="2" customWidth="1"/>
    <col min="4" max="4" width="14.57421875" style="2" customWidth="1"/>
    <col min="5" max="5" width="2.00390625" style="2" customWidth="1"/>
    <col min="6" max="6" width="12.7109375" style="2" customWidth="1"/>
    <col min="7" max="7" width="1.8515625" style="2" customWidth="1"/>
    <col min="8" max="8" width="13.421875" style="2" customWidth="1"/>
    <col min="9" max="9" width="2.28125" style="2" customWidth="1"/>
    <col min="10" max="10" width="14.57421875" style="2" customWidth="1"/>
    <col min="11" max="11" width="4.28125" style="2" customWidth="1"/>
    <col min="12" max="12" width="15.8515625" style="2" customWidth="1"/>
    <col min="13" max="13" width="1.7109375" style="2" customWidth="1"/>
    <col min="14" max="14" width="15.57421875" style="2" customWidth="1"/>
    <col min="15" max="15" width="3.421875" style="2" customWidth="1"/>
    <col min="16" max="16" width="16.421875" style="2" customWidth="1"/>
    <col min="17" max="17" width="2.7109375" style="2" customWidth="1"/>
    <col min="18" max="18" width="18.7109375" style="2" customWidth="1"/>
    <col min="19" max="16384" width="9.140625" style="2" customWidth="1"/>
  </cols>
  <sheetData>
    <row r="1" ht="16.5">
      <c r="A1" s="13" t="s">
        <v>0</v>
      </c>
    </row>
    <row r="2" ht="13.5">
      <c r="A2" s="2" t="s">
        <v>1</v>
      </c>
    </row>
    <row r="3" ht="13.5">
      <c r="A3" s="2" t="s">
        <v>2</v>
      </c>
    </row>
    <row r="5" ht="16.5">
      <c r="A5" s="13" t="s">
        <v>50</v>
      </c>
    </row>
    <row r="6" ht="16.5">
      <c r="A6" s="13" t="s">
        <v>149</v>
      </c>
    </row>
    <row r="7" ht="15">
      <c r="A7" s="5" t="s">
        <v>3</v>
      </c>
    </row>
    <row r="8" spans="5:18" ht="15">
      <c r="E8" s="5" t="s">
        <v>134</v>
      </c>
      <c r="G8" s="5"/>
      <c r="H8" s="5"/>
      <c r="I8" s="5"/>
      <c r="J8" s="5"/>
      <c r="K8" s="5"/>
      <c r="L8" s="32"/>
      <c r="M8" s="5"/>
      <c r="N8" s="32"/>
      <c r="O8" s="5"/>
      <c r="P8" s="4" t="s">
        <v>72</v>
      </c>
      <c r="R8" s="4" t="s">
        <v>73</v>
      </c>
    </row>
    <row r="9" spans="5:18" ht="15">
      <c r="E9" s="5"/>
      <c r="G9" s="15" t="s">
        <v>102</v>
      </c>
      <c r="H9" s="5"/>
      <c r="I9" s="5"/>
      <c r="J9" s="5"/>
      <c r="K9" s="5"/>
      <c r="L9" s="32" t="s">
        <v>103</v>
      </c>
      <c r="M9" s="5"/>
      <c r="N9" s="32"/>
      <c r="O9" s="5"/>
      <c r="P9" s="4"/>
      <c r="R9" s="4"/>
    </row>
    <row r="10" spans="3:18" ht="15">
      <c r="C10" s="5" t="s">
        <v>88</v>
      </c>
      <c r="D10" s="4" t="s">
        <v>68</v>
      </c>
      <c r="E10" s="4"/>
      <c r="F10" s="4" t="s">
        <v>68</v>
      </c>
      <c r="G10" s="4"/>
      <c r="H10" s="4" t="s">
        <v>115</v>
      </c>
      <c r="I10" s="4"/>
      <c r="J10" s="4" t="s">
        <v>127</v>
      </c>
      <c r="K10" s="4"/>
      <c r="L10" s="4" t="s">
        <v>104</v>
      </c>
      <c r="M10" s="4"/>
      <c r="N10" s="4" t="s">
        <v>71</v>
      </c>
      <c r="O10" s="4"/>
      <c r="P10" s="4"/>
      <c r="Q10" s="4"/>
      <c r="R10" s="4"/>
    </row>
    <row r="11" spans="4:18" ht="15">
      <c r="D11" s="4" t="s">
        <v>69</v>
      </c>
      <c r="E11" s="4"/>
      <c r="F11" s="4" t="s">
        <v>70</v>
      </c>
      <c r="G11" s="4"/>
      <c r="H11" s="4" t="s">
        <v>116</v>
      </c>
      <c r="I11" s="4"/>
      <c r="J11" s="4" t="s">
        <v>128</v>
      </c>
      <c r="K11" s="4"/>
      <c r="L11" s="4" t="s">
        <v>105</v>
      </c>
      <c r="M11" s="4"/>
      <c r="N11" s="4"/>
      <c r="O11" s="4"/>
      <c r="P11" s="4"/>
      <c r="Q11" s="4"/>
      <c r="R11" s="4"/>
    </row>
    <row r="12" spans="4:18" ht="15"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4:18" ht="15">
      <c r="D13" s="4" t="s">
        <v>12</v>
      </c>
      <c r="E13" s="4"/>
      <c r="F13" s="4" t="s">
        <v>12</v>
      </c>
      <c r="G13" s="4"/>
      <c r="H13" s="4" t="s">
        <v>12</v>
      </c>
      <c r="I13" s="4"/>
      <c r="J13" s="4" t="s">
        <v>12</v>
      </c>
      <c r="K13" s="4"/>
      <c r="L13" s="4" t="s">
        <v>12</v>
      </c>
      <c r="M13" s="4"/>
      <c r="N13" s="4" t="s">
        <v>12</v>
      </c>
      <c r="O13" s="4"/>
      <c r="P13" s="4" t="s">
        <v>12</v>
      </c>
      <c r="Q13" s="4"/>
      <c r="R13" s="4" t="s">
        <v>12</v>
      </c>
    </row>
    <row r="15" spans="1:19" ht="13.5">
      <c r="A15" s="2" t="s">
        <v>141</v>
      </c>
      <c r="D15" s="23">
        <v>22300</v>
      </c>
      <c r="E15" s="23"/>
      <c r="F15" s="23">
        <v>3949</v>
      </c>
      <c r="G15" s="23"/>
      <c r="H15" s="23">
        <v>3066</v>
      </c>
      <c r="I15" s="23"/>
      <c r="J15" s="23">
        <v>42</v>
      </c>
      <c r="K15" s="23"/>
      <c r="L15" s="23">
        <v>12639</v>
      </c>
      <c r="M15" s="23"/>
      <c r="N15" s="23">
        <f>SUM(D15:L15)</f>
        <v>41996</v>
      </c>
      <c r="O15" s="23"/>
      <c r="P15" s="23">
        <v>0</v>
      </c>
      <c r="Q15" s="23"/>
      <c r="R15" s="23">
        <f>P15+N15</f>
        <v>41996</v>
      </c>
      <c r="S15" s="1"/>
    </row>
    <row r="16" spans="4:19" ht="13.5"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1"/>
    </row>
    <row r="17" spans="1:19" ht="13.5">
      <c r="A17" s="2" t="s">
        <v>132</v>
      </c>
      <c r="D17" s="42">
        <v>0</v>
      </c>
      <c r="E17" s="43"/>
      <c r="F17" s="43">
        <v>0</v>
      </c>
      <c r="G17" s="43"/>
      <c r="H17" s="43">
        <v>0</v>
      </c>
      <c r="I17" s="43"/>
      <c r="J17" s="43">
        <v>-72</v>
      </c>
      <c r="K17" s="43"/>
      <c r="L17" s="43">
        <v>0</v>
      </c>
      <c r="M17" s="43"/>
      <c r="N17" s="43">
        <f>SUM(D17:L17)</f>
        <v>-72</v>
      </c>
      <c r="O17" s="43"/>
      <c r="P17" s="43">
        <v>0</v>
      </c>
      <c r="Q17" s="43"/>
      <c r="R17" s="44">
        <f>P17+N17</f>
        <v>-72</v>
      </c>
      <c r="S17" s="1"/>
    </row>
    <row r="18" spans="4:19" ht="13.5">
      <c r="D18" s="45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46"/>
      <c r="S18" s="1"/>
    </row>
    <row r="19" spans="1:19" ht="13.5">
      <c r="A19" s="2" t="s">
        <v>135</v>
      </c>
      <c r="D19" s="45"/>
      <c r="E19" s="34"/>
      <c r="F19" s="34"/>
      <c r="G19" s="34"/>
      <c r="H19" s="34"/>
      <c r="I19" s="34"/>
      <c r="J19" s="34"/>
      <c r="K19" s="34"/>
      <c r="L19" s="34">
        <v>2621</v>
      </c>
      <c r="M19" s="34"/>
      <c r="N19" s="34">
        <f>SUM(D19:L19)</f>
        <v>2621</v>
      </c>
      <c r="O19" s="34"/>
      <c r="P19" s="34">
        <v>0</v>
      </c>
      <c r="Q19" s="34"/>
      <c r="R19" s="44">
        <f>P19+N19</f>
        <v>2621</v>
      </c>
      <c r="S19" s="1"/>
    </row>
    <row r="20" spans="4:19" ht="13.5">
      <c r="D20" s="47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48"/>
      <c r="S20" s="1"/>
    </row>
    <row r="21" spans="1:19" ht="13.5">
      <c r="A21" s="2" t="s">
        <v>125</v>
      </c>
      <c r="D21" s="34"/>
      <c r="E21" s="34"/>
      <c r="F21" s="34"/>
      <c r="G21" s="34"/>
      <c r="H21" s="34">
        <v>0</v>
      </c>
      <c r="I21" s="34"/>
      <c r="J21" s="34">
        <f>SUM(J17:J20)</f>
        <v>-72</v>
      </c>
      <c r="K21" s="34"/>
      <c r="L21" s="34">
        <f>SUM(L17:L20)</f>
        <v>2621</v>
      </c>
      <c r="M21" s="23"/>
      <c r="N21" s="23">
        <f>SUM(D21:L21)</f>
        <v>2549</v>
      </c>
      <c r="O21" s="23"/>
      <c r="P21" s="23">
        <v>0</v>
      </c>
      <c r="Q21" s="23"/>
      <c r="R21" s="23">
        <f>SUM(R17:R20)</f>
        <v>2549</v>
      </c>
      <c r="S21" s="1"/>
    </row>
    <row r="22" spans="4:19" ht="13.5"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1"/>
    </row>
    <row r="23" spans="1:19" ht="13.5">
      <c r="A23" s="2" t="s">
        <v>117</v>
      </c>
      <c r="D23" s="23"/>
      <c r="E23" s="23"/>
      <c r="F23" s="23"/>
      <c r="G23" s="23"/>
      <c r="H23" s="23">
        <v>-48</v>
      </c>
      <c r="I23" s="23"/>
      <c r="J23" s="23">
        <v>0</v>
      </c>
      <c r="K23" s="23"/>
      <c r="L23" s="23">
        <v>48</v>
      </c>
      <c r="M23" s="23"/>
      <c r="N23" s="23">
        <f>SUM(D23:L23)</f>
        <v>0</v>
      </c>
      <c r="O23" s="23"/>
      <c r="P23" s="23">
        <v>0</v>
      </c>
      <c r="Q23" s="23"/>
      <c r="R23" s="23">
        <f>P23+N23</f>
        <v>0</v>
      </c>
      <c r="S23" s="1"/>
    </row>
    <row r="24" spans="4:19" ht="13.5"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1"/>
    </row>
    <row r="25" spans="1:19" ht="13.5">
      <c r="A25" s="2" t="s">
        <v>121</v>
      </c>
      <c r="D25" s="23"/>
      <c r="E25" s="23"/>
      <c r="F25" s="23"/>
      <c r="G25" s="23"/>
      <c r="H25" s="23"/>
      <c r="I25" s="23"/>
      <c r="J25" s="23"/>
      <c r="K25" s="23"/>
      <c r="L25" s="23">
        <v>-669</v>
      </c>
      <c r="M25" s="23"/>
      <c r="N25" s="23">
        <f>SUM(D25:L25)</f>
        <v>-669</v>
      </c>
      <c r="O25" s="23"/>
      <c r="P25" s="23">
        <v>0</v>
      </c>
      <c r="Q25" s="23"/>
      <c r="R25" s="23">
        <f>P25+N25</f>
        <v>-669</v>
      </c>
      <c r="S25" s="1"/>
    </row>
    <row r="26" spans="4:19" ht="13.5">
      <c r="D26" s="33"/>
      <c r="E26" s="23"/>
      <c r="F26" s="33"/>
      <c r="G26" s="23"/>
      <c r="H26" s="33"/>
      <c r="I26" s="23"/>
      <c r="J26" s="33"/>
      <c r="K26" s="23"/>
      <c r="L26" s="33"/>
      <c r="M26" s="23"/>
      <c r="N26" s="33"/>
      <c r="O26" s="23"/>
      <c r="P26" s="33"/>
      <c r="Q26" s="23"/>
      <c r="R26" s="33"/>
      <c r="S26" s="1"/>
    </row>
    <row r="27" spans="4:19" ht="13.5"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1"/>
    </row>
    <row r="28" spans="1:19" ht="13.5">
      <c r="A28" s="2" t="s">
        <v>142</v>
      </c>
      <c r="D28" s="34">
        <f>SUM(D15:D26)</f>
        <v>22300</v>
      </c>
      <c r="E28" s="34"/>
      <c r="F28" s="34">
        <f>SUM(F15:F26)</f>
        <v>3949</v>
      </c>
      <c r="G28" s="34"/>
      <c r="H28" s="34">
        <f>H15+H23</f>
        <v>3018</v>
      </c>
      <c r="I28" s="34"/>
      <c r="J28" s="34">
        <f>J15+J21</f>
        <v>-30</v>
      </c>
      <c r="K28" s="34"/>
      <c r="L28" s="34">
        <f>L15+L21+L23+L25</f>
        <v>14639</v>
      </c>
      <c r="M28" s="34"/>
      <c r="N28" s="34">
        <f>N15+N21+N23+N25</f>
        <v>43876</v>
      </c>
      <c r="O28" s="34"/>
      <c r="P28" s="34">
        <f>SUM(P15:P26)</f>
        <v>0</v>
      </c>
      <c r="Q28" s="34"/>
      <c r="R28" s="34">
        <f>R15+R21+R23+R25</f>
        <v>43876</v>
      </c>
      <c r="S28" s="1"/>
    </row>
    <row r="29" spans="4:19" ht="13.5">
      <c r="D29" s="11"/>
      <c r="E29" s="1"/>
      <c r="F29" s="11"/>
      <c r="G29" s="1"/>
      <c r="H29" s="11"/>
      <c r="I29" s="1"/>
      <c r="J29" s="11"/>
      <c r="K29" s="1"/>
      <c r="L29" s="11"/>
      <c r="M29" s="1"/>
      <c r="N29" s="11"/>
      <c r="O29" s="1"/>
      <c r="P29" s="11"/>
      <c r="Q29" s="1"/>
      <c r="R29" s="11"/>
      <c r="S29" s="1"/>
    </row>
    <row r="30" spans="1:19" ht="13.5">
      <c r="A30" s="2" t="s">
        <v>132</v>
      </c>
      <c r="D30" s="42">
        <v>0</v>
      </c>
      <c r="E30" s="43"/>
      <c r="F30" s="43">
        <v>0</v>
      </c>
      <c r="G30" s="43"/>
      <c r="H30" s="43">
        <v>0</v>
      </c>
      <c r="I30" s="43"/>
      <c r="J30" s="43">
        <v>-124</v>
      </c>
      <c r="K30" s="43"/>
      <c r="L30" s="43">
        <v>0</v>
      </c>
      <c r="M30" s="43"/>
      <c r="N30" s="43">
        <f>SUM(D30:L30)</f>
        <v>-124</v>
      </c>
      <c r="O30" s="43"/>
      <c r="P30" s="43">
        <v>0</v>
      </c>
      <c r="Q30" s="43"/>
      <c r="R30" s="44">
        <f>P30+N30</f>
        <v>-124</v>
      </c>
      <c r="S30" s="1"/>
    </row>
    <row r="31" spans="4:19" ht="13.5">
      <c r="D31" s="45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46"/>
      <c r="S31" s="1"/>
    </row>
    <row r="32" spans="1:19" ht="13.5">
      <c r="A32" s="2" t="s">
        <v>135</v>
      </c>
      <c r="D32" s="45"/>
      <c r="E32" s="34"/>
      <c r="F32" s="34"/>
      <c r="G32" s="34"/>
      <c r="H32" s="34"/>
      <c r="I32" s="34"/>
      <c r="J32" s="34"/>
      <c r="K32" s="34"/>
      <c r="L32" s="34">
        <f>'IS'!G31</f>
        <v>3987</v>
      </c>
      <c r="M32" s="34"/>
      <c r="N32" s="34">
        <f>SUM(D32:L32)</f>
        <v>3987</v>
      </c>
      <c r="O32" s="34"/>
      <c r="P32" s="34">
        <v>0</v>
      </c>
      <c r="Q32" s="34"/>
      <c r="R32" s="46">
        <f>P32+N32</f>
        <v>3987</v>
      </c>
      <c r="S32" s="1"/>
    </row>
    <row r="33" spans="4:19" ht="13.5">
      <c r="D33" s="4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50"/>
      <c r="S33" s="1"/>
    </row>
    <row r="34" spans="1:19" ht="13.5">
      <c r="A34" s="2" t="s">
        <v>125</v>
      </c>
      <c r="D34" s="11">
        <f>SUM(D30:D33)</f>
        <v>0</v>
      </c>
      <c r="E34" s="1"/>
      <c r="F34" s="11">
        <f>SUM(F30:F33)</f>
        <v>0</v>
      </c>
      <c r="G34" s="1"/>
      <c r="H34" s="11">
        <f>SUM(H30:H33)</f>
        <v>0</v>
      </c>
      <c r="I34" s="1"/>
      <c r="J34" s="11">
        <f>SUM(J30:J33)</f>
        <v>-124</v>
      </c>
      <c r="K34" s="1"/>
      <c r="L34" s="11">
        <f>SUM(L30:L33)</f>
        <v>3987</v>
      </c>
      <c r="M34" s="1"/>
      <c r="N34" s="23">
        <f>SUM(D34:L34)</f>
        <v>3863</v>
      </c>
      <c r="O34" s="1"/>
      <c r="P34" s="11">
        <f>SUM(P30:P33)</f>
        <v>0</v>
      </c>
      <c r="Q34" s="23"/>
      <c r="R34" s="11">
        <f>SUM(R30:R33)</f>
        <v>3863</v>
      </c>
      <c r="S34" s="1"/>
    </row>
    <row r="35" spans="4:19" ht="13.5">
      <c r="D35" s="11"/>
      <c r="E35" s="1"/>
      <c r="F35" s="11"/>
      <c r="G35" s="1"/>
      <c r="H35" s="1"/>
      <c r="I35" s="1"/>
      <c r="J35" s="1"/>
      <c r="K35" s="1"/>
      <c r="L35" s="11"/>
      <c r="M35" s="1"/>
      <c r="N35" s="23"/>
      <c r="O35" s="1"/>
      <c r="P35" s="23"/>
      <c r="Q35" s="23"/>
      <c r="R35" s="23"/>
      <c r="S35" s="1"/>
    </row>
    <row r="36" spans="1:19" ht="13.5">
      <c r="A36" s="2" t="s">
        <v>117</v>
      </c>
      <c r="D36" s="11">
        <v>0</v>
      </c>
      <c r="E36" s="1"/>
      <c r="F36" s="11">
        <v>0</v>
      </c>
      <c r="G36" s="1"/>
      <c r="H36" s="1">
        <v>-38</v>
      </c>
      <c r="I36" s="1"/>
      <c r="J36" s="1"/>
      <c r="K36" s="1"/>
      <c r="L36" s="11">
        <f>-H36</f>
        <v>38</v>
      </c>
      <c r="M36" s="1"/>
      <c r="N36" s="23">
        <f>SUM(D36:L36)</f>
        <v>0</v>
      </c>
      <c r="O36" s="1"/>
      <c r="P36" s="23">
        <v>0</v>
      </c>
      <c r="Q36" s="23"/>
      <c r="R36" s="23">
        <f>P36+N36</f>
        <v>0</v>
      </c>
      <c r="S36" s="1"/>
    </row>
    <row r="37" spans="4:19" ht="13.5">
      <c r="D37" s="11"/>
      <c r="E37" s="1"/>
      <c r="F37" s="11"/>
      <c r="G37" s="1"/>
      <c r="H37" s="1"/>
      <c r="I37" s="1"/>
      <c r="J37" s="1"/>
      <c r="K37" s="1"/>
      <c r="L37" s="11"/>
      <c r="M37" s="1"/>
      <c r="N37" s="23"/>
      <c r="O37" s="1"/>
      <c r="P37" s="23"/>
      <c r="Q37" s="23"/>
      <c r="R37" s="23"/>
      <c r="S37" s="1"/>
    </row>
    <row r="38" spans="1:19" ht="13.5">
      <c r="A38" s="2" t="s">
        <v>121</v>
      </c>
      <c r="D38" s="11"/>
      <c r="E38" s="1"/>
      <c r="F38" s="11"/>
      <c r="G38" s="1"/>
      <c r="H38" s="1"/>
      <c r="I38" s="1"/>
      <c r="J38" s="1"/>
      <c r="K38" s="1"/>
      <c r="L38" s="11">
        <v>0</v>
      </c>
      <c r="M38" s="1"/>
      <c r="N38" s="23">
        <f>SUM(D38:L38)</f>
        <v>0</v>
      </c>
      <c r="O38" s="1"/>
      <c r="P38" s="23"/>
      <c r="Q38" s="23"/>
      <c r="R38" s="23">
        <f>P38+N38</f>
        <v>0</v>
      </c>
      <c r="S38" s="1"/>
    </row>
    <row r="39" spans="4:19" ht="13.5">
      <c r="D39" s="9"/>
      <c r="E39" s="1"/>
      <c r="F39" s="9"/>
      <c r="G39" s="1"/>
      <c r="H39" s="9"/>
      <c r="I39" s="1"/>
      <c r="J39" s="9"/>
      <c r="K39" s="1"/>
      <c r="L39" s="9"/>
      <c r="M39" s="1"/>
      <c r="N39" s="9"/>
      <c r="O39" s="1"/>
      <c r="P39" s="9"/>
      <c r="Q39" s="1"/>
      <c r="R39" s="9"/>
      <c r="S39" s="1"/>
    </row>
    <row r="40" spans="4:19" ht="13.5">
      <c r="D40" s="11"/>
      <c r="E40" s="1"/>
      <c r="F40" s="11"/>
      <c r="G40" s="1"/>
      <c r="H40" s="11">
        <f>H27+H33+H35+H37</f>
        <v>0</v>
      </c>
      <c r="I40" s="1"/>
      <c r="J40" s="11"/>
      <c r="K40" s="1"/>
      <c r="L40" s="11"/>
      <c r="M40" s="1"/>
      <c r="N40" s="11"/>
      <c r="O40" s="1"/>
      <c r="P40" s="11"/>
      <c r="Q40" s="1"/>
      <c r="R40" s="11"/>
      <c r="S40" s="1"/>
    </row>
    <row r="41" spans="1:19" ht="13.5">
      <c r="A41" s="2" t="s">
        <v>153</v>
      </c>
      <c r="D41" s="11">
        <f>D28+D34+D36+D38</f>
        <v>22300</v>
      </c>
      <c r="E41" s="1"/>
      <c r="F41" s="11">
        <f>F28+F34+F36+F38</f>
        <v>3949</v>
      </c>
      <c r="G41" s="1"/>
      <c r="H41" s="11">
        <f>H28+H34+H36+H38</f>
        <v>2980</v>
      </c>
      <c r="I41" s="1"/>
      <c r="J41" s="11">
        <f>J28+J34+J36+J38</f>
        <v>-154</v>
      </c>
      <c r="K41" s="1"/>
      <c r="L41" s="11">
        <f>L28+L34+L36+L38</f>
        <v>18664</v>
      </c>
      <c r="M41" s="1"/>
      <c r="N41" s="11">
        <f>N28+N34+N36+N38</f>
        <v>47739</v>
      </c>
      <c r="O41" s="1"/>
      <c r="P41" s="11">
        <f>P28+P34+P36+P38</f>
        <v>0</v>
      </c>
      <c r="Q41" s="1"/>
      <c r="R41" s="11">
        <f>R28+R34+R36+R38</f>
        <v>47739</v>
      </c>
      <c r="S41" s="1"/>
    </row>
    <row r="42" spans="4:19" ht="14.25" thickBot="1">
      <c r="D42" s="35"/>
      <c r="E42" s="1"/>
      <c r="F42" s="35"/>
      <c r="G42" s="1"/>
      <c r="H42" s="35"/>
      <c r="I42" s="1"/>
      <c r="J42" s="35"/>
      <c r="K42" s="1"/>
      <c r="L42" s="35"/>
      <c r="M42" s="1"/>
      <c r="N42" s="35"/>
      <c r="O42" s="1"/>
      <c r="P42" s="35"/>
      <c r="Q42" s="1"/>
      <c r="R42" s="35"/>
      <c r="S42" s="1"/>
    </row>
    <row r="43" spans="4:19" ht="14.25" thickTop="1">
      <c r="D43" s="11"/>
      <c r="E43" s="1"/>
      <c r="F43" s="11"/>
      <c r="G43" s="1"/>
      <c r="H43" s="1"/>
      <c r="I43" s="1"/>
      <c r="J43" s="1"/>
      <c r="K43" s="1"/>
      <c r="L43" s="1"/>
      <c r="M43" s="1"/>
      <c r="N43" s="11"/>
      <c r="O43" s="1"/>
      <c r="P43" s="11"/>
      <c r="Q43" s="1"/>
      <c r="R43" s="11"/>
      <c r="S43" s="1"/>
    </row>
    <row r="44" spans="4:19" ht="13.5">
      <c r="D44" s="11"/>
      <c r="E44" s="1"/>
      <c r="F44" s="11"/>
      <c r="G44" s="1"/>
      <c r="H44" s="1"/>
      <c r="I44" s="1"/>
      <c r="J44" s="1"/>
      <c r="K44" s="1"/>
      <c r="L44" s="1"/>
      <c r="M44" s="1"/>
      <c r="N44" s="11"/>
      <c r="O44" s="1"/>
      <c r="P44" s="11"/>
      <c r="Q44" s="1"/>
      <c r="R44" s="11"/>
      <c r="S44" s="1"/>
    </row>
    <row r="45" spans="1:19" ht="13.5">
      <c r="A45" s="2" t="s">
        <v>133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3.5">
      <c r="A46" s="2" t="s">
        <v>144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4:19" ht="13.5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4:19" ht="13.5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4:19" ht="13.5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4:19" ht="13.5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4:19" ht="13.5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4:19" ht="13.5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4:19" ht="13.5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4:19" ht="13.5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</sheetData>
  <sheetProtection/>
  <printOptions/>
  <pageMargins left="0.75" right="0.15" top="0.8" bottom="1" header="0.5" footer="0.5"/>
  <pageSetup fitToHeight="1" fitToWidth="1" horizontalDpi="600" verticalDpi="600" orientation="portrait" paperSize="9" scale="55" r:id="rId1"/>
  <headerFooter alignWithMargins="0"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3"/>
  <sheetViews>
    <sheetView showGridLines="0" tabSelected="1" zoomScaleSheetLayoutView="75" zoomScalePageLayoutView="0" workbookViewId="0" topLeftCell="A67">
      <selection activeCell="C22" sqref="C22"/>
    </sheetView>
  </sheetViews>
  <sheetFormatPr defaultColWidth="9.140625" defaultRowHeight="13.5"/>
  <cols>
    <col min="1" max="1" width="51.8515625" style="2" customWidth="1"/>
    <col min="2" max="2" width="5.57421875" style="2" customWidth="1"/>
    <col min="3" max="3" width="15.140625" style="2" customWidth="1"/>
    <col min="4" max="4" width="2.7109375" style="2" customWidth="1"/>
    <col min="5" max="5" width="18.8515625" style="2" customWidth="1"/>
    <col min="6" max="6" width="9.8515625" style="2" customWidth="1"/>
    <col min="7" max="7" width="7.57421875" style="2" customWidth="1"/>
    <col min="8" max="16384" width="9.140625" style="2" customWidth="1"/>
  </cols>
  <sheetData>
    <row r="1" ht="16.5">
      <c r="A1" s="13" t="s">
        <v>0</v>
      </c>
    </row>
    <row r="2" ht="13.5">
      <c r="A2" s="2" t="s">
        <v>1</v>
      </c>
    </row>
    <row r="3" ht="13.5">
      <c r="A3" s="2" t="s">
        <v>2</v>
      </c>
    </row>
    <row r="5" ht="16.5">
      <c r="A5" s="13" t="s">
        <v>124</v>
      </c>
    </row>
    <row r="6" ht="16.5">
      <c r="A6" s="13" t="s">
        <v>146</v>
      </c>
    </row>
    <row r="7" ht="15">
      <c r="A7" s="5" t="s">
        <v>3</v>
      </c>
    </row>
    <row r="8" ht="15">
      <c r="A8" s="5"/>
    </row>
    <row r="9" spans="3:5" ht="15">
      <c r="C9" s="4" t="s">
        <v>6</v>
      </c>
      <c r="E9" s="4" t="s">
        <v>7</v>
      </c>
    </row>
    <row r="10" spans="3:5" ht="15">
      <c r="C10" s="4" t="s">
        <v>8</v>
      </c>
      <c r="E10" s="4" t="s">
        <v>9</v>
      </c>
    </row>
    <row r="11" spans="1:5" ht="15">
      <c r="A11" s="5"/>
      <c r="C11" s="4" t="s">
        <v>32</v>
      </c>
      <c r="E11" s="4" t="s">
        <v>11</v>
      </c>
    </row>
    <row r="12" spans="1:5" ht="15">
      <c r="A12" s="5"/>
      <c r="C12" s="4"/>
      <c r="E12" s="4"/>
    </row>
    <row r="13" spans="1:5" ht="15">
      <c r="A13" s="5"/>
      <c r="C13" s="6" t="s">
        <v>148</v>
      </c>
      <c r="D13" s="6"/>
      <c r="E13" s="6" t="s">
        <v>147</v>
      </c>
    </row>
    <row r="14" spans="3:5" ht="15">
      <c r="C14" s="4" t="s">
        <v>12</v>
      </c>
      <c r="E14" s="4" t="s">
        <v>12</v>
      </c>
    </row>
    <row r="15" spans="1:3" ht="15">
      <c r="A15" s="5" t="s">
        <v>33</v>
      </c>
      <c r="C15" s="1"/>
    </row>
    <row r="16" spans="1:5" ht="13.5">
      <c r="A16" s="2" t="s">
        <v>94</v>
      </c>
      <c r="C16" s="1">
        <v>5397</v>
      </c>
      <c r="E16" s="7">
        <v>3245</v>
      </c>
    </row>
    <row r="17" spans="1:5" ht="13.5">
      <c r="A17" s="2" t="s">
        <v>34</v>
      </c>
      <c r="C17" s="1"/>
      <c r="E17" s="1"/>
    </row>
    <row r="18" spans="1:5" ht="13.5">
      <c r="A18" s="2" t="s">
        <v>89</v>
      </c>
      <c r="C18" s="1">
        <v>2944</v>
      </c>
      <c r="E18" s="8">
        <v>3051</v>
      </c>
    </row>
    <row r="19" spans="1:5" ht="13.5">
      <c r="A19" s="2" t="s">
        <v>129</v>
      </c>
      <c r="C19" s="1">
        <v>31</v>
      </c>
      <c r="E19" s="8">
        <v>0</v>
      </c>
    </row>
    <row r="20" spans="1:5" ht="13.5">
      <c r="A20" s="2" t="s">
        <v>53</v>
      </c>
      <c r="C20" s="1">
        <v>-6</v>
      </c>
      <c r="E20" s="8">
        <v>0</v>
      </c>
    </row>
    <row r="21" spans="1:5" ht="13.5">
      <c r="A21" s="2" t="s">
        <v>113</v>
      </c>
      <c r="C21" s="1">
        <v>-124</v>
      </c>
      <c r="E21" s="8">
        <v>-46</v>
      </c>
    </row>
    <row r="22" spans="1:5" ht="13.5">
      <c r="A22" s="2" t="s">
        <v>54</v>
      </c>
      <c r="C22" s="1">
        <v>-45</v>
      </c>
      <c r="E22" s="8">
        <v>-21</v>
      </c>
    </row>
    <row r="23" spans="1:5" ht="13.5">
      <c r="A23" s="2" t="s">
        <v>35</v>
      </c>
      <c r="C23" s="1">
        <v>-17</v>
      </c>
      <c r="E23" s="8">
        <v>-10</v>
      </c>
    </row>
    <row r="24" spans="1:5" ht="13.5">
      <c r="A24" s="2" t="s">
        <v>55</v>
      </c>
      <c r="C24" s="9">
        <v>557</v>
      </c>
      <c r="E24" s="10">
        <v>820</v>
      </c>
    </row>
    <row r="25" spans="1:5" ht="13.5">
      <c r="A25" s="2" t="s">
        <v>36</v>
      </c>
      <c r="C25" s="1">
        <f>SUM(C15:C24)</f>
        <v>8737</v>
      </c>
      <c r="E25" s="1">
        <f>SUM(E15:E24)</f>
        <v>7039</v>
      </c>
    </row>
    <row r="26" spans="1:5" ht="13.5">
      <c r="A26" s="2" t="s">
        <v>23</v>
      </c>
      <c r="C26" s="1">
        <v>-887</v>
      </c>
      <c r="E26" s="8">
        <v>664</v>
      </c>
    </row>
    <row r="27" spans="1:5" ht="13.5">
      <c r="A27" s="2" t="s">
        <v>138</v>
      </c>
      <c r="C27" s="1">
        <v>-1611</v>
      </c>
      <c r="E27" s="8">
        <v>-1673</v>
      </c>
    </row>
    <row r="28" spans="1:5" ht="13.5">
      <c r="A28" s="2" t="s">
        <v>139</v>
      </c>
      <c r="C28" s="1">
        <v>46</v>
      </c>
      <c r="E28" s="8">
        <v>-1399</v>
      </c>
    </row>
    <row r="29" spans="1:5" ht="13.5">
      <c r="A29" s="2" t="s">
        <v>140</v>
      </c>
      <c r="C29" s="9">
        <v>2292</v>
      </c>
      <c r="E29" s="10">
        <v>-669</v>
      </c>
    </row>
    <row r="30" spans="1:5" ht="15">
      <c r="A30" s="5" t="s">
        <v>37</v>
      </c>
      <c r="C30" s="1">
        <f>SUM(C25:C29)</f>
        <v>8577</v>
      </c>
      <c r="E30" s="1">
        <f>SUM(E25:E29)</f>
        <v>3962</v>
      </c>
    </row>
    <row r="31" spans="1:5" ht="13.5">
      <c r="A31" s="2" t="s">
        <v>38</v>
      </c>
      <c r="C31" s="1">
        <v>-105</v>
      </c>
      <c r="E31" s="8">
        <v>-194</v>
      </c>
    </row>
    <row r="32" spans="1:5" ht="13.5">
      <c r="A32" s="2" t="s">
        <v>59</v>
      </c>
      <c r="C32" s="1">
        <v>17</v>
      </c>
      <c r="E32" s="8">
        <v>10</v>
      </c>
    </row>
    <row r="33" spans="1:5" ht="13.5">
      <c r="A33" s="2" t="s">
        <v>60</v>
      </c>
      <c r="C33" s="1">
        <v>101</v>
      </c>
      <c r="E33" s="8">
        <v>0</v>
      </c>
    </row>
    <row r="34" spans="1:5" ht="13.5">
      <c r="A34" s="2" t="s">
        <v>39</v>
      </c>
      <c r="C34" s="9">
        <v>-1362</v>
      </c>
      <c r="E34" s="10">
        <v>-1120</v>
      </c>
    </row>
    <row r="35" spans="1:5" ht="15">
      <c r="A35" s="5" t="s">
        <v>61</v>
      </c>
      <c r="C35" s="1">
        <f>SUM(C30:C34)</f>
        <v>7228</v>
      </c>
      <c r="E35" s="1">
        <f>SUM(E30:E34)</f>
        <v>2658</v>
      </c>
    </row>
    <row r="36" spans="3:5" ht="13.5">
      <c r="C36" s="1"/>
      <c r="E36" s="1"/>
    </row>
    <row r="37" spans="1:5" ht="15">
      <c r="A37" s="5" t="s">
        <v>40</v>
      </c>
      <c r="C37" s="1"/>
      <c r="E37" s="1"/>
    </row>
    <row r="38" spans="1:5" ht="13.5">
      <c r="A38" s="2" t="s">
        <v>41</v>
      </c>
      <c r="C38" s="1">
        <v>-342</v>
      </c>
      <c r="E38" s="8">
        <v>-774</v>
      </c>
    </row>
    <row r="39" spans="1:5" ht="13.5">
      <c r="A39" s="2" t="s">
        <v>49</v>
      </c>
      <c r="C39" s="1">
        <v>213</v>
      </c>
      <c r="E39" s="8">
        <v>0</v>
      </c>
    </row>
    <row r="40" spans="1:5" ht="13.5">
      <c r="A40" s="2" t="s">
        <v>111</v>
      </c>
      <c r="C40" s="1">
        <v>0</v>
      </c>
      <c r="E40" s="8">
        <v>0</v>
      </c>
    </row>
    <row r="41" spans="1:5" ht="13.5">
      <c r="A41" s="2" t="s">
        <v>83</v>
      </c>
      <c r="C41" s="1">
        <v>6</v>
      </c>
      <c r="E41" s="8">
        <v>0</v>
      </c>
    </row>
    <row r="42" spans="1:5" ht="13.5">
      <c r="A42" s="2" t="s">
        <v>54</v>
      </c>
      <c r="C42" s="9">
        <v>45</v>
      </c>
      <c r="E42" s="10">
        <v>21</v>
      </c>
    </row>
    <row r="43" spans="1:5" ht="15">
      <c r="A43" s="5" t="s">
        <v>97</v>
      </c>
      <c r="C43" s="1">
        <f>SUM(C38:C42)</f>
        <v>-78</v>
      </c>
      <c r="E43" s="1">
        <f>SUM(E38:E42)</f>
        <v>-753</v>
      </c>
    </row>
    <row r="44" spans="3:5" ht="13.5">
      <c r="C44" s="1"/>
      <c r="E44" s="1"/>
    </row>
    <row r="45" spans="1:5" ht="15">
      <c r="A45" s="5" t="s">
        <v>42</v>
      </c>
      <c r="C45" s="1"/>
      <c r="E45" s="1"/>
    </row>
    <row r="46" spans="1:5" ht="13.5">
      <c r="A46" s="2" t="s">
        <v>38</v>
      </c>
      <c r="C46" s="1">
        <v>-452</v>
      </c>
      <c r="E46" s="8">
        <v>-626</v>
      </c>
    </row>
    <row r="47" spans="1:5" ht="13.5">
      <c r="A47" s="2" t="s">
        <v>121</v>
      </c>
      <c r="C47" s="1">
        <v>0</v>
      </c>
      <c r="E47" s="8">
        <v>0</v>
      </c>
    </row>
    <row r="48" spans="1:5" ht="13.5">
      <c r="A48" s="2" t="s">
        <v>93</v>
      </c>
      <c r="C48" s="1">
        <v>-716</v>
      </c>
      <c r="E48" s="8">
        <v>-449</v>
      </c>
    </row>
    <row r="49" spans="1:5" ht="13.5">
      <c r="A49" s="2" t="s">
        <v>118</v>
      </c>
      <c r="C49" s="1">
        <v>0</v>
      </c>
      <c r="E49" s="8">
        <v>263</v>
      </c>
    </row>
    <row r="50" spans="1:5" ht="13.5">
      <c r="A50" s="2" t="s">
        <v>43</v>
      </c>
      <c r="C50" s="11">
        <v>-1190</v>
      </c>
      <c r="E50" s="8">
        <v>-1127</v>
      </c>
    </row>
    <row r="51" spans="1:5" ht="13.5">
      <c r="A51" s="2" t="s">
        <v>56</v>
      </c>
      <c r="C51" s="9">
        <v>-1109</v>
      </c>
      <c r="D51" s="3"/>
      <c r="E51" s="10">
        <v>-332</v>
      </c>
    </row>
    <row r="52" spans="1:5" ht="15">
      <c r="A52" s="5" t="s">
        <v>44</v>
      </c>
      <c r="C52" s="1">
        <f>SUM(C46:C51)</f>
        <v>-3467</v>
      </c>
      <c r="E52" s="1">
        <f>SUM(E46:E51)</f>
        <v>-2271</v>
      </c>
    </row>
    <row r="53" spans="3:5" ht="13.5">
      <c r="C53" s="9"/>
      <c r="E53" s="9"/>
    </row>
    <row r="54" spans="1:5" ht="15">
      <c r="A54" s="5" t="s">
        <v>96</v>
      </c>
      <c r="C54" s="1">
        <f>C35+C43+C52</f>
        <v>3683</v>
      </c>
      <c r="E54" s="1">
        <f>E35+E43+E52</f>
        <v>-366</v>
      </c>
    </row>
    <row r="55" spans="1:5" ht="15">
      <c r="A55" s="5" t="s">
        <v>86</v>
      </c>
      <c r="C55" s="1"/>
      <c r="E55" s="1"/>
    </row>
    <row r="56" spans="3:5" ht="13.5">
      <c r="C56" s="1"/>
      <c r="E56" s="1"/>
    </row>
    <row r="57" spans="1:5" ht="13.5">
      <c r="A57" s="2" t="s">
        <v>136</v>
      </c>
      <c r="C57" s="1">
        <v>851</v>
      </c>
      <c r="E57" s="23">
        <v>562</v>
      </c>
    </row>
    <row r="58" spans="3:5" ht="13.5">
      <c r="C58" s="1">
        <v>0</v>
      </c>
      <c r="E58" s="23">
        <v>0</v>
      </c>
    </row>
    <row r="59" spans="3:5" ht="13.5">
      <c r="C59" s="1"/>
      <c r="E59" s="1"/>
    </row>
    <row r="60" spans="1:5" ht="15">
      <c r="A60" s="5" t="s">
        <v>45</v>
      </c>
      <c r="C60" s="1"/>
      <c r="E60" s="1"/>
    </row>
    <row r="61" spans="1:5" ht="15">
      <c r="A61" s="5" t="s">
        <v>46</v>
      </c>
      <c r="C61" s="23">
        <v>6128</v>
      </c>
      <c r="E61" s="23">
        <v>5664</v>
      </c>
    </row>
    <row r="62" spans="1:5" ht="15">
      <c r="A62" s="5" t="s">
        <v>11</v>
      </c>
      <c r="C62" s="1"/>
      <c r="E62" s="1"/>
    </row>
    <row r="63" spans="3:5" ht="13.5">
      <c r="C63" s="1"/>
      <c r="E63" s="9"/>
    </row>
    <row r="64" spans="1:5" ht="15">
      <c r="A64" s="5" t="s">
        <v>45</v>
      </c>
      <c r="C64" s="36"/>
      <c r="E64" s="1"/>
    </row>
    <row r="65" spans="1:5" ht="15">
      <c r="A65" s="5" t="s">
        <v>47</v>
      </c>
      <c r="C65" s="11">
        <f>C61+C54+C57+C58</f>
        <v>10662</v>
      </c>
      <c r="E65" s="11">
        <f>E61+E54+E57+E58</f>
        <v>5860</v>
      </c>
    </row>
    <row r="66" spans="1:5" ht="15.75" thickBot="1">
      <c r="A66" s="5" t="s">
        <v>11</v>
      </c>
      <c r="C66" s="35"/>
      <c r="E66" s="35"/>
    </row>
    <row r="67" ht="14.25" thickTop="1">
      <c r="C67" s="1"/>
    </row>
    <row r="68" spans="1:3" s="25" customFormat="1" ht="13.5">
      <c r="A68" s="37" t="s">
        <v>57</v>
      </c>
      <c r="C68" s="38"/>
    </row>
    <row r="69" spans="1:3" s="25" customFormat="1" ht="13.5">
      <c r="A69" s="37"/>
      <c r="C69" s="38"/>
    </row>
    <row r="70" spans="1:5" s="25" customFormat="1" ht="15">
      <c r="A70" s="37"/>
      <c r="C70" s="39" t="s">
        <v>12</v>
      </c>
      <c r="E70" s="39" t="s">
        <v>12</v>
      </c>
    </row>
    <row r="71" spans="1:5" s="25" customFormat="1" ht="13.5">
      <c r="A71" s="37" t="s">
        <v>25</v>
      </c>
      <c r="C71" s="1">
        <v>10799</v>
      </c>
      <c r="E71" s="1">
        <v>6388</v>
      </c>
    </row>
    <row r="72" spans="1:5" s="25" customFormat="1" ht="13.5">
      <c r="A72" s="37" t="s">
        <v>51</v>
      </c>
      <c r="C72" s="1">
        <v>156</v>
      </c>
      <c r="E72" s="1">
        <v>151</v>
      </c>
    </row>
    <row r="73" spans="1:5" s="25" customFormat="1" ht="13.5">
      <c r="A73" s="37" t="s">
        <v>48</v>
      </c>
      <c r="C73" s="23">
        <v>-293</v>
      </c>
      <c r="E73" s="23">
        <v>-679</v>
      </c>
    </row>
    <row r="74" spans="1:5" s="25" customFormat="1" ht="14.25" thickBot="1">
      <c r="A74" s="2"/>
      <c r="C74" s="19">
        <f>SUM(C71:C73)</f>
        <v>10662</v>
      </c>
      <c r="E74" s="19">
        <f>SUM(E71:E73)</f>
        <v>5860</v>
      </c>
    </row>
    <row r="75" spans="1:3" s="25" customFormat="1" ht="14.25" thickTop="1">
      <c r="A75" s="2"/>
      <c r="C75" s="38"/>
    </row>
    <row r="76" spans="1:3" s="25" customFormat="1" ht="13.5">
      <c r="A76" s="2"/>
      <c r="C76" s="38"/>
    </row>
    <row r="77" spans="1:4" s="25" customFormat="1" ht="13.5">
      <c r="A77" s="2"/>
      <c r="B77" s="40"/>
      <c r="C77" s="41"/>
      <c r="D77" s="40"/>
    </row>
    <row r="78" spans="1:4" s="25" customFormat="1" ht="13.5">
      <c r="A78" s="2" t="s">
        <v>109</v>
      </c>
      <c r="B78" s="40"/>
      <c r="C78" s="41"/>
      <c r="D78" s="40"/>
    </row>
    <row r="79" spans="1:4" s="25" customFormat="1" ht="13.5">
      <c r="A79" s="2" t="s">
        <v>145</v>
      </c>
      <c r="B79" s="40"/>
      <c r="C79" s="41"/>
      <c r="D79" s="40"/>
    </row>
    <row r="80" spans="1:4" s="25" customFormat="1" ht="13.5">
      <c r="A80" s="3"/>
      <c r="B80" s="40"/>
      <c r="C80" s="41"/>
      <c r="D80" s="40"/>
    </row>
    <row r="81" spans="1:4" s="25" customFormat="1" ht="13.5">
      <c r="A81" s="40"/>
      <c r="B81" s="40"/>
      <c r="C81" s="41"/>
      <c r="D81" s="40"/>
    </row>
    <row r="82" spans="1:4" s="25" customFormat="1" ht="13.5">
      <c r="A82" s="40"/>
      <c r="B82" s="40"/>
      <c r="C82" s="41"/>
      <c r="D82" s="40"/>
    </row>
    <row r="83" spans="1:4" s="25" customFormat="1" ht="13.5">
      <c r="A83" s="40"/>
      <c r="B83" s="40"/>
      <c r="C83" s="40"/>
      <c r="D83" s="40"/>
    </row>
    <row r="84" s="25" customFormat="1" ht="13.5"/>
    <row r="85" s="25" customFormat="1" ht="13.5"/>
    <row r="86" s="25" customFormat="1" ht="13.5"/>
    <row r="87" s="25" customFormat="1" ht="13.5"/>
    <row r="88" s="25" customFormat="1" ht="13.5"/>
    <row r="89" s="25" customFormat="1" ht="13.5"/>
    <row r="90" s="25" customFormat="1" ht="13.5"/>
    <row r="91" s="25" customFormat="1" ht="13.5"/>
    <row r="92" s="25" customFormat="1" ht="13.5"/>
    <row r="93" s="25" customFormat="1" ht="13.5"/>
    <row r="94" s="25" customFormat="1" ht="13.5"/>
    <row r="95" s="25" customFormat="1" ht="13.5"/>
  </sheetData>
  <sheetProtection/>
  <printOptions/>
  <pageMargins left="0.75" right="0.14" top="0.8" bottom="0.42" header="0.5" footer="0.28"/>
  <pageSetup fitToHeight="1" fitToWidth="1" horizontalDpi="600" verticalDpi="600" orientation="portrait" paperSize="9" scale="68" r:id="rId1"/>
  <headerFooter alignWithMargins="0">
    <oddFooter>&amp;R4</oddFooter>
  </headerFooter>
  <rowBreaks count="1" manualBreakCount="1">
    <brk id="63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PTB</dc:creator>
  <cp:keywords/>
  <dc:description/>
  <cp:lastModifiedBy>User</cp:lastModifiedBy>
  <cp:lastPrinted>2013-11-13T04:10:49Z</cp:lastPrinted>
  <dcterms:created xsi:type="dcterms:W3CDTF">2004-02-10T06:37:25Z</dcterms:created>
  <dcterms:modified xsi:type="dcterms:W3CDTF">2013-11-13T04:17:45Z</dcterms:modified>
  <cp:category/>
  <cp:version/>
  <cp:contentType/>
  <cp:contentStatus/>
</cp:coreProperties>
</file>